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trlProps/ctrlProp3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8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/Users/arlequin/Documents/SénatMac/INFOLETTRE/HL146/"/>
    </mc:Choice>
  </mc:AlternateContent>
  <xr:revisionPtr revIDLastSave="0" documentId="8_{60C19DDA-6F31-E645-B94D-A9882DD683EA}" xr6:coauthVersionLast="45" xr6:coauthVersionMax="45" xr10:uidLastSave="{00000000-0000-0000-0000-000000000000}"/>
  <bookViews>
    <workbookView xWindow="940" yWindow="500" windowWidth="25600" windowHeight="14560" tabRatio="850" xr2:uid="{00000000-000D-0000-FFFF-FFFF00000000}"/>
  </bookViews>
  <sheets>
    <sheet name="Fiche Récapitulative" sheetId="80" r:id="rId1"/>
    <sheet name="Fiche de Renseignements" sheetId="6716" r:id="rId2"/>
    <sheet name="Compte Rendu Financier" sheetId="48419" r:id="rId3"/>
    <sheet name="Prévisions budgétaires" sheetId="76" r:id="rId4"/>
    <sheet name="Import" sheetId="48417" state="hidden" r:id="rId5"/>
    <sheet name="Source" sheetId="48422" state="hidden" r:id="rId6"/>
  </sheets>
  <definedNames>
    <definedName name="_xlnm._FilterDatabase" localSheetId="4" hidden="1">Import!#REF!</definedName>
    <definedName name="Afrique_Sud">Source!$C$26:$C$114</definedName>
    <definedName name="Algerie">Source!$C$30:$C$32</definedName>
    <definedName name="b">'Fiche Récapitulative'!#REF!</definedName>
    <definedName name="Benin">Source!$C$17</definedName>
    <definedName name="Burkina">Source!$C$18</definedName>
    <definedName name="Cameroun">Source!$C$19:$C$20</definedName>
    <definedName name="Canada">Source!$C$42:$C$43</definedName>
    <definedName name="cote_Ivoire">Source!$C$21</definedName>
    <definedName name="Espagne">Source!$C$63:$C$64</definedName>
    <definedName name="ListePays">Source!$B$16:$B$71</definedName>
    <definedName name="Maroc">Source!$C$33:$C$37</definedName>
    <definedName name="n">'Fiche Récapitulative'!#REF!</definedName>
    <definedName name="Pays">Source!$B$16:$B$71</definedName>
    <definedName name="UK">Source!$C$69:$C$70</definedName>
    <definedName name="Unité" localSheetId="2">'Compte Rendu Financier'!#REF!</definedName>
    <definedName name="Unité">'Fiche de Renseignements'!#REF!</definedName>
    <definedName name="USA">Source!$C$44:$C$46</definedName>
    <definedName name="Vietnam">Source!$C$61:$C$64</definedName>
    <definedName name="_xlnm.Print_Area" localSheetId="2">'Compte Rendu Financier'!$B$7:$L$48</definedName>
    <definedName name="_xlnm.Print_Area" localSheetId="1">'Fiche de Renseignements'!$A$8:$H$62</definedName>
    <definedName name="_xlnm.Print_Area" localSheetId="0">'Fiche Récapitulative'!$A$8:$N$68</definedName>
    <definedName name="_xlnm.Print_Area" localSheetId="3">'Prévisions budgétaires'!$B$7:$L$48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6716" l="1"/>
  <c r="F15" i="80" s="1"/>
  <c r="G18" i="6716"/>
  <c r="F13" i="80" s="1"/>
  <c r="E12" i="6716"/>
  <c r="K58" i="80" l="1"/>
  <c r="C10" i="76"/>
  <c r="H10" i="48419"/>
  <c r="C10" i="48419"/>
  <c r="C8" i="48419"/>
  <c r="H10" i="76"/>
  <c r="C8" i="76"/>
  <c r="F2" i="48417"/>
  <c r="E2" i="48417"/>
  <c r="D2" i="48417"/>
  <c r="C2" i="48417"/>
  <c r="A2" i="48417"/>
  <c r="BF2" i="48417"/>
  <c r="AP2" i="48417"/>
  <c r="AQ2" i="48417"/>
  <c r="BL2" i="48417"/>
  <c r="BK2" i="48417"/>
  <c r="BJ2" i="48417"/>
  <c r="BI2" i="48417"/>
  <c r="BH2" i="48417"/>
  <c r="BG2" i="48417"/>
  <c r="BE2" i="48417"/>
  <c r="BD2" i="48417"/>
  <c r="BB2" i="48417"/>
  <c r="BC2" i="48417"/>
  <c r="BA2" i="48417"/>
  <c r="AZ2" i="48417"/>
  <c r="AY2" i="48417"/>
  <c r="AX2" i="48417"/>
  <c r="AW2" i="48417"/>
  <c r="AV2" i="48417"/>
  <c r="AU2" i="48417"/>
  <c r="AT2" i="48417"/>
  <c r="AS2" i="48417"/>
  <c r="AR2" i="48417"/>
  <c r="AO2" i="48417"/>
  <c r="AN2" i="48417"/>
  <c r="AM2" i="48417"/>
  <c r="AK2" i="48417"/>
  <c r="AJ2" i="48417"/>
  <c r="AI2" i="48417"/>
  <c r="AF2" i="48417"/>
  <c r="AE2" i="48417"/>
  <c r="AD2" i="48417"/>
  <c r="FF2" i="48417"/>
  <c r="FE2" i="48417"/>
  <c r="FD2" i="48417"/>
  <c r="FC2" i="48417"/>
  <c r="FB2" i="48417"/>
  <c r="FA2" i="48417"/>
  <c r="EZ2" i="48417"/>
  <c r="EY2" i="48417"/>
  <c r="EX2" i="48417"/>
  <c r="EV2" i="48417"/>
  <c r="EU2" i="48417"/>
  <c r="ET2" i="48417"/>
  <c r="ES2" i="48417"/>
  <c r="ER2" i="48417"/>
  <c r="EQ2" i="48417"/>
  <c r="EP2" i="48417"/>
  <c r="EO2" i="48417"/>
  <c r="EN2" i="48417"/>
  <c r="EM2" i="48417"/>
  <c r="EI2" i="48417"/>
  <c r="EH2" i="48417"/>
  <c r="EG2" i="48417"/>
  <c r="EF2" i="48417"/>
  <c r="EE2" i="48417"/>
  <c r="ED2" i="48417"/>
  <c r="EC2" i="48417"/>
  <c r="EB2" i="48417"/>
  <c r="EA2" i="48417"/>
  <c r="DY2" i="48417"/>
  <c r="DX2" i="48417"/>
  <c r="DW2" i="48417"/>
  <c r="DV2" i="48417"/>
  <c r="DU2" i="48417"/>
  <c r="DS2" i="48417"/>
  <c r="DR2" i="48417"/>
  <c r="DP2" i="48417"/>
  <c r="DO2" i="48417"/>
  <c r="DN2" i="48417"/>
  <c r="DM2" i="48417"/>
  <c r="DL2" i="48417"/>
  <c r="DH2" i="48417"/>
  <c r="DG2" i="48417"/>
  <c r="DF2" i="48417"/>
  <c r="DD2" i="48417"/>
  <c r="DE2" i="48417"/>
  <c r="DC2" i="48417"/>
  <c r="DB2" i="48417"/>
  <c r="DA2" i="48417"/>
  <c r="CZ2" i="48417"/>
  <c r="CX2" i="48417"/>
  <c r="CW2" i="48417"/>
  <c r="CV2" i="48417"/>
  <c r="CU2" i="48417"/>
  <c r="CT2" i="48417"/>
  <c r="CS2" i="48417"/>
  <c r="CR2" i="48417"/>
  <c r="CQ2" i="48417"/>
  <c r="CP2" i="48417"/>
  <c r="CO2" i="48417"/>
  <c r="CK2" i="48417"/>
  <c r="CJ2" i="48417"/>
  <c r="CI2" i="48417"/>
  <c r="CH2" i="48417"/>
  <c r="CG2" i="48417"/>
  <c r="CF2" i="48417"/>
  <c r="CE2" i="48417"/>
  <c r="CD2" i="48417"/>
  <c r="CC2" i="48417"/>
  <c r="CA1" i="48417"/>
  <c r="CA2" i="48417"/>
  <c r="BZ2" i="48417"/>
  <c r="BY2" i="48417"/>
  <c r="BX2" i="48417"/>
  <c r="BW2" i="48417"/>
  <c r="BU2" i="48417"/>
  <c r="BT2" i="48417"/>
  <c r="BR2" i="48417"/>
  <c r="BQ2" i="48417"/>
  <c r="BP2" i="48417"/>
  <c r="BO2" i="48417"/>
  <c r="BN2" i="48417"/>
  <c r="AC2" i="48417"/>
  <c r="AL2" i="48417"/>
  <c r="K14" i="48422"/>
  <c r="BT1" i="48417"/>
  <c r="CB1" i="48417"/>
  <c r="BV1" i="48417"/>
  <c r="BU1" i="48417"/>
  <c r="AG2" i="48417"/>
  <c r="AB2" i="48417"/>
  <c r="Z2" i="48417"/>
  <c r="N2" i="48417"/>
  <c r="AH2" i="48417"/>
  <c r="B2" i="48417"/>
  <c r="AA2" i="48417"/>
  <c r="G62" i="6716"/>
  <c r="BM2" i="48417"/>
  <c r="J2" i="48417"/>
  <c r="I2" i="48417"/>
  <c r="H2" i="48417"/>
  <c r="G2" i="48417"/>
  <c r="J20" i="76"/>
  <c r="EW2" i="48417" s="1"/>
  <c r="J32" i="76"/>
  <c r="FG2" i="48417" s="1"/>
  <c r="D27" i="76"/>
  <c r="D26" i="76"/>
  <c r="D29" i="76"/>
  <c r="D25" i="76"/>
  <c r="J32" i="48419"/>
  <c r="J20" i="48419"/>
  <c r="CY2" i="48417" s="1"/>
  <c r="B48" i="6716"/>
  <c r="D25" i="48419"/>
  <c r="DI2" i="48417"/>
  <c r="J47" i="48419"/>
  <c r="DJ2" i="48417" s="1"/>
  <c r="F36" i="76"/>
  <c r="EJ2" i="48417" s="1"/>
  <c r="F29" i="76"/>
  <c r="DZ2" i="48417"/>
  <c r="F25" i="76"/>
  <c r="DT2" i="48417" s="1"/>
  <c r="F20" i="76"/>
  <c r="DQ2" i="48417"/>
  <c r="F36" i="48419"/>
  <c r="CL2" i="48417" s="1"/>
  <c r="F29" i="48419"/>
  <c r="CB2" i="48417"/>
  <c r="D29" i="48419"/>
  <c r="D26" i="48419"/>
  <c r="F25" i="48419"/>
  <c r="BV2" i="48417"/>
  <c r="F20" i="48419"/>
  <c r="BS2" i="48417" s="1"/>
  <c r="B25" i="80"/>
  <c r="B29" i="80"/>
  <c r="D27" i="48419"/>
  <c r="B1" i="48419"/>
  <c r="Y2" i="48417"/>
  <c r="X2" i="48417"/>
  <c r="W2" i="48417"/>
  <c r="V2" i="48417"/>
  <c r="U2" i="48417"/>
  <c r="T2" i="48417"/>
  <c r="S2" i="48417"/>
  <c r="R2" i="48417"/>
  <c r="Q2" i="48417"/>
  <c r="P2" i="48417"/>
  <c r="O2" i="48417"/>
  <c r="M2" i="48417"/>
  <c r="L2" i="48417"/>
  <c r="K2" i="48417"/>
  <c r="B31" i="80"/>
  <c r="B33" i="80"/>
  <c r="H17" i="48422"/>
  <c r="C14" i="48422"/>
  <c r="B37" i="80" s="1"/>
  <c r="B39" i="80"/>
  <c r="B44" i="80"/>
  <c r="B27" i="80"/>
  <c r="A2" i="80"/>
  <c r="D47" i="48419" l="1"/>
  <c r="H48" i="48419"/>
  <c r="B50" i="80"/>
  <c r="D16" i="76"/>
  <c r="D18" i="80"/>
  <c r="D16" i="48419"/>
  <c r="B47" i="80"/>
  <c r="A8" i="80"/>
  <c r="J47" i="76"/>
  <c r="D48" i="48419"/>
  <c r="B12" i="48419"/>
  <c r="D17" i="80"/>
  <c r="H16" i="76"/>
  <c r="F47" i="48419"/>
  <c r="H16" i="48419"/>
  <c r="H47" i="48419"/>
  <c r="B12" i="76"/>
  <c r="F47" i="76"/>
  <c r="CM2" i="48417"/>
  <c r="EK2" i="48417" l="1"/>
  <c r="F48" i="76"/>
  <c r="EL2" i="48417" s="1"/>
  <c r="J48" i="48419"/>
  <c r="DK2" i="48417" s="1"/>
  <c r="F48" i="48419"/>
  <c r="CN2" i="48417" s="1"/>
  <c r="FH2" i="48417"/>
  <c r="J48" i="76"/>
  <c r="FI2" i="484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EBOUEM Ernest</author>
  </authors>
  <commentList>
    <comment ref="G11" authorId="0" shapeId="0" xr:uid="{00000000-0006-0000-0000-000001000000}">
      <text>
        <r>
          <rPr>
            <b/>
            <sz val="10"/>
            <color indexed="81"/>
            <rFont val="Calibri"/>
            <family val="2"/>
          </rPr>
          <t>Sélectionner votre organisme sur cette liste déroulante. 
Si votre organisme n'est pas présent dans cette liste, merci de sélectionner la ligne vide (</t>
        </r>
        <r>
          <rPr>
            <b/>
            <i/>
            <sz val="10"/>
            <color indexed="81"/>
            <rFont val="Calibri"/>
            <family val="2"/>
          </rPr>
          <t>première ligne</t>
        </r>
        <r>
          <rPr>
            <b/>
            <sz val="10"/>
            <color indexed="81"/>
            <rFont val="Calibri"/>
            <family val="2"/>
          </rPr>
          <t>), puis compléter les informations relatives à l'organisme dans la fiche de renseignements (</t>
        </r>
        <r>
          <rPr>
            <b/>
            <i/>
            <sz val="10"/>
            <color indexed="81"/>
            <rFont val="Calibri"/>
            <family val="2"/>
          </rPr>
          <t>deuxième onglet de ce fichier</t>
        </r>
        <r>
          <rPr>
            <b/>
            <sz val="10"/>
            <color indexed="81"/>
            <rFont val="Calibri"/>
            <family val="2"/>
          </rPr>
          <t>)</t>
        </r>
        <r>
          <rPr>
            <b/>
            <sz val="9"/>
            <color indexed="81"/>
            <rFont val="Calibri"/>
            <family val="2"/>
          </rPr>
          <t>.</t>
        </r>
      </text>
    </comment>
    <comment ref="K60" authorId="0" shapeId="0" xr:uid="{00000000-0006-0000-0000-000002000000}">
      <text>
        <r>
          <rPr>
            <b/>
            <sz val="10"/>
            <color indexed="81"/>
            <rFont val="Calibri"/>
            <family val="2"/>
          </rPr>
          <t>Date au format jj/mm/aaaa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EBOUEM Ernest</author>
  </authors>
  <commentList>
    <comment ref="E14" authorId="0" shapeId="0" xr:uid="{00000000-0006-0000-0100-000001000000}">
      <text>
        <r>
          <rPr>
            <b/>
            <sz val="10"/>
            <color indexed="81"/>
            <rFont val="Calibri"/>
            <family val="2"/>
          </rPr>
          <t>Date de création de l'organisme/association au format jj/mm/aaaa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" authorId="0" shapeId="0" xr:uid="{00000000-0006-0000-0100-000002000000}">
      <text>
        <r>
          <rPr>
            <b/>
            <sz val="10"/>
            <color indexed="81"/>
            <rFont val="Calibri"/>
            <family val="2"/>
          </rPr>
          <t>Le champ "Adresse Postale" est limité à 255 caractères</t>
        </r>
      </text>
    </comment>
    <comment ref="F24" authorId="0" shapeId="0" xr:uid="{00000000-0006-0000-0100-000003000000}">
      <text>
        <r>
          <rPr>
            <b/>
            <sz val="10"/>
            <color indexed="81"/>
            <rFont val="Calibri"/>
            <family val="2"/>
          </rPr>
          <t>Pour les statuts autres que "Droit local", "Loi 1901", veuillez préciser :</t>
        </r>
      </text>
    </comment>
    <comment ref="G36" authorId="0" shapeId="0" xr:uid="{00000000-0006-0000-0100-000004000000}">
      <text>
        <r>
          <rPr>
            <b/>
            <sz val="10"/>
            <color indexed="81"/>
            <rFont val="Calibri"/>
            <family val="2"/>
          </rPr>
          <t>à renseigner si Activité principale de l'organisme ou de l'association est "Autre"</t>
        </r>
      </text>
    </comment>
    <comment ref="G47" authorId="0" shapeId="0" xr:uid="{00000000-0006-0000-0100-000005000000}">
      <text>
        <r>
          <rPr>
            <b/>
            <sz val="10"/>
            <color indexed="81"/>
            <rFont val="Calibri"/>
            <family val="2"/>
          </rPr>
          <t>Nom du ministère de rattachement</t>
        </r>
      </text>
    </comment>
    <comment ref="F50" authorId="0" shapeId="0" xr:uid="{00000000-0006-0000-0100-000006000000}">
      <text>
        <r>
          <rPr>
            <b/>
            <sz val="10"/>
            <color indexed="81"/>
            <rFont val="Calibri"/>
            <family val="2"/>
          </rPr>
          <t>Indiquez les noms et fonctions</t>
        </r>
        <r>
          <rPr>
            <b/>
            <sz val="9"/>
            <color indexed="81"/>
            <rFont val="Tahoma"/>
            <family val="2"/>
          </rPr>
          <t>:</t>
        </r>
      </text>
    </comment>
    <comment ref="F52" authorId="0" shapeId="0" xr:uid="{00000000-0006-0000-0100-000007000000}">
      <text>
        <r>
          <rPr>
            <b/>
            <sz val="10"/>
            <color indexed="81"/>
            <rFont val="Calibri"/>
            <family val="2"/>
          </rPr>
          <t>Indiquez les noms et fonctions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EBOUEM Ernest</author>
  </authors>
  <commentList>
    <comment ref="L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 xml:space="preserve">Date au format: jj/mm/aaaa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0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Total à détailler dans les sous-rubriques</t>
        </r>
      </text>
    </comment>
    <comment ref="J20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Total à détailler dans les sous-rubriques</t>
        </r>
      </text>
    </comment>
    <comment ref="F25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Total à détailler dans les sous-rubriques</t>
        </r>
      </text>
    </comment>
    <comment ref="F29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Total à détailler dans les sous-rubriques</t>
        </r>
      </text>
    </comment>
    <comment ref="J32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Total à détailler dans les sous-rubriques</t>
        </r>
      </text>
    </comment>
    <comment ref="F36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Total à détailler dans les sous-rubriques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EBOUEM Ernest</author>
  </authors>
  <commentList>
    <comment ref="L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Date au format: jj/mm/aaaa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0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Total à détailler dans les sous-rubriques</t>
        </r>
      </text>
    </comment>
    <comment ref="J20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Total à détailler dans les sous-rubriques</t>
        </r>
      </text>
    </comment>
    <comment ref="F25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Total à détailler dans les sous-rubriques</t>
        </r>
      </text>
    </comment>
    <comment ref="F29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Total à détailler dans les sous-rubriques</t>
        </r>
      </text>
    </comment>
    <comment ref="J32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Total à détailler dans les sous-rubriques</t>
        </r>
      </text>
    </comment>
    <comment ref="F36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Total à détailler dans les sous-rubriques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<sst xmlns="http://schemas.openxmlformats.org/spreadsheetml/2006/main" count="840" uniqueCount="540">
  <si>
    <t>CONSTITUTION DU DOSSIER</t>
  </si>
  <si>
    <t>Poste</t>
  </si>
  <si>
    <t>Pays</t>
  </si>
  <si>
    <t>CE (Contrat d'expatrié)</t>
  </si>
  <si>
    <t>MEAE</t>
  </si>
  <si>
    <t>Existant</t>
  </si>
  <si>
    <t>Mr</t>
  </si>
  <si>
    <t>Assistante/Secrétaire</t>
  </si>
  <si>
    <t>à compléter et à viser par le poste avant envoi à la DFAE</t>
  </si>
  <si>
    <t>Montant sollicité par l'OLES</t>
  </si>
  <si>
    <t>Recommandation du CCPAS</t>
  </si>
  <si>
    <t>Montant proposé par le poste</t>
  </si>
  <si>
    <t>Euros</t>
  </si>
  <si>
    <t>Nb total bénéficiaires</t>
  </si>
  <si>
    <t>Nb bénéficiaires français</t>
  </si>
  <si>
    <t>FICHE DE RENSEIGNEMENTS</t>
  </si>
  <si>
    <t>A</t>
  </si>
  <si>
    <t>Visa du Chef de poste</t>
  </si>
  <si>
    <t>1) Nom de l'association ou de l'organisme:</t>
  </si>
  <si>
    <t>2) Date de création :</t>
  </si>
  <si>
    <t>3) Adresse postale:</t>
  </si>
  <si>
    <t>4) Téléphone 1:</t>
  </si>
  <si>
    <t>Téléphone 2:</t>
  </si>
  <si>
    <t>Téléphone 3:</t>
  </si>
  <si>
    <t>9) Nom et prénom du Président</t>
  </si>
  <si>
    <t>11) Nom et prénom du Secrétaire Général:</t>
  </si>
  <si>
    <t>12) Y-a-t-il des commissaires aux comptes :</t>
  </si>
  <si>
    <t>10) Nom et prénom du Directeur :</t>
  </si>
  <si>
    <t>5) Statut:</t>
  </si>
  <si>
    <t>14) Conseil d'administration :</t>
  </si>
  <si>
    <t>DATE:</t>
  </si>
  <si>
    <t>PAYS:</t>
  </si>
  <si>
    <t>NOM DE L'ORGANISME :</t>
  </si>
  <si>
    <t>Code Postal:</t>
  </si>
  <si>
    <t>Pays:</t>
  </si>
  <si>
    <t>6) Lieu d'implantation du siège social:</t>
  </si>
  <si>
    <t>Descriptif :</t>
  </si>
  <si>
    <t>OLES_Pays</t>
  </si>
  <si>
    <t>OLES_Poste</t>
  </si>
  <si>
    <t>Année</t>
  </si>
  <si>
    <t>AFRIQUE ZONE CFA</t>
  </si>
  <si>
    <t>AFRIQUE HORS CFA</t>
  </si>
  <si>
    <t>OCEAN INDIEN</t>
  </si>
  <si>
    <t>AFRIQUE DU NORD</t>
  </si>
  <si>
    <t>MOYEN ORIENT + TURQUIE</t>
  </si>
  <si>
    <t>AMERIQUE DU NORD</t>
  </si>
  <si>
    <t>MEXIQUE/AMERIQUE CENTRALE/CARAIBES</t>
  </si>
  <si>
    <t>AMERIQUE DU SUD</t>
  </si>
  <si>
    <t>ASIE / OCEANIE</t>
  </si>
  <si>
    <t>UNION EUROPEENNE + AELE</t>
  </si>
  <si>
    <t>Zone géographique</t>
  </si>
  <si>
    <t>PAYS</t>
  </si>
  <si>
    <t>POSTE</t>
  </si>
  <si>
    <t>NOM DE L'ORGANISME</t>
  </si>
  <si>
    <t>Nb de bénéficiaires français ayant obtenu une aide pécuniaire</t>
  </si>
  <si>
    <t>lgn</t>
  </si>
  <si>
    <t>Le</t>
  </si>
  <si>
    <t>Cocher</t>
  </si>
  <si>
    <t>Année de référence de la campagne :</t>
  </si>
  <si>
    <t>Dénomination du ministère :</t>
  </si>
  <si>
    <t>Nom Ministère</t>
  </si>
  <si>
    <t>8) Activité principale de l'organisme ou de l'association</t>
  </si>
  <si>
    <t>• les références de la déclaration à la préfecture ; Département  :</t>
  </si>
  <si>
    <t>• la date de la publication au Journal Officiel:</t>
  </si>
  <si>
    <t>Ville:</t>
  </si>
  <si>
    <t>Pays :</t>
  </si>
  <si>
    <t xml:space="preserve">=&gt; Patrimoine immobilier : </t>
  </si>
  <si>
    <t xml:space="preserve">=&gt; Patrimoine mobilier : </t>
  </si>
  <si>
    <t>TOTAL</t>
  </si>
  <si>
    <t>15) Quelle est la valeur du patrimoine de votre association ou organisme ?</t>
  </si>
  <si>
    <t>Droit local</t>
  </si>
  <si>
    <t>Loi 1901</t>
  </si>
  <si>
    <t>Association de bienfaisance</t>
  </si>
  <si>
    <t>Ecole/Orphelinat</t>
  </si>
  <si>
    <t>Aumônerie</t>
  </si>
  <si>
    <t>CMS/Dispensaire</t>
  </si>
  <si>
    <t>Maison de Retraite</t>
  </si>
  <si>
    <t>Objet de l'association</t>
  </si>
  <si>
    <t>Recettes</t>
  </si>
  <si>
    <t>Montant</t>
  </si>
  <si>
    <t>Dons</t>
  </si>
  <si>
    <t>Gouvernement ou organisme local</t>
  </si>
  <si>
    <t>Organisme français</t>
  </si>
  <si>
    <t>Autres recettes</t>
  </si>
  <si>
    <t>Loyer et charges locatives</t>
  </si>
  <si>
    <t>Frais de gestion</t>
  </si>
  <si>
    <t>Frais de personnel</t>
  </si>
  <si>
    <t>Cotisations des membres</t>
  </si>
  <si>
    <t>Remboursement de prêts</t>
  </si>
  <si>
    <t>Secours permanents</t>
  </si>
  <si>
    <t>Secours exceptionnels</t>
  </si>
  <si>
    <t>Secours en nature</t>
  </si>
  <si>
    <t>Prêts</t>
  </si>
  <si>
    <t>Dispositf compensatoire de la réserve parlementaire</t>
  </si>
  <si>
    <t>BÉNIN</t>
  </si>
  <si>
    <t>BURKINA FASO</t>
  </si>
  <si>
    <t>CAMEROUN</t>
  </si>
  <si>
    <t>CÔTE D'IVOIRE</t>
  </si>
  <si>
    <t>GABON</t>
  </si>
  <si>
    <t>MALI</t>
  </si>
  <si>
    <t>NIGER</t>
  </si>
  <si>
    <t>SÉNÉGAL</t>
  </si>
  <si>
    <t>AFRIQUE DU SUD</t>
  </si>
  <si>
    <t>ETHIOPIE</t>
  </si>
  <si>
    <t>MADAGASCAR</t>
  </si>
  <si>
    <t>MAURICE</t>
  </si>
  <si>
    <t>ALGÉRIE</t>
  </si>
  <si>
    <t>MAROC</t>
  </si>
  <si>
    <t>TUNISIE</t>
  </si>
  <si>
    <t>ISRAËL</t>
  </si>
  <si>
    <t>JÉRUSALEM</t>
  </si>
  <si>
    <t>LIBAN</t>
  </si>
  <si>
    <t>TURQUIE</t>
  </si>
  <si>
    <t>CANADA</t>
  </si>
  <si>
    <t>ETATS UNIS</t>
  </si>
  <si>
    <t>COSTA RICA</t>
  </si>
  <si>
    <t>ARGENTINE</t>
  </si>
  <si>
    <t>BOLIVIE</t>
  </si>
  <si>
    <t>BRÉSIL</t>
  </si>
  <si>
    <t>VENEZUELA</t>
  </si>
  <si>
    <t>AUSTRALIE</t>
  </si>
  <si>
    <t>CAMBODGE</t>
  </si>
  <si>
    <t>CORÉE</t>
  </si>
  <si>
    <t>INDE</t>
  </si>
  <si>
    <t>JAPON</t>
  </si>
  <si>
    <t>NÉPAL</t>
  </si>
  <si>
    <t>PHILIPPINES</t>
  </si>
  <si>
    <t>SINGAPOUR</t>
  </si>
  <si>
    <t>VIÊTNAM</t>
  </si>
  <si>
    <t>BELGIQUE</t>
  </si>
  <si>
    <t>ESPAGNE</t>
  </si>
  <si>
    <t>GRÈCE</t>
  </si>
  <si>
    <t>IRLANDE</t>
  </si>
  <si>
    <t>ITALIE</t>
  </si>
  <si>
    <t>LITUANIE</t>
  </si>
  <si>
    <t>LUXEMBOURG</t>
  </si>
  <si>
    <t>PAYS-BAS</t>
  </si>
  <si>
    <t>ROYAUME UNI</t>
  </si>
  <si>
    <t>OLES_Organisme</t>
  </si>
  <si>
    <t>OLES_Subvention_N1</t>
  </si>
  <si>
    <t>SUISSE</t>
  </si>
  <si>
    <t>COTONOU</t>
  </si>
  <si>
    <t>OUAGADOUGOU</t>
  </si>
  <si>
    <t>DOUALA</t>
  </si>
  <si>
    <t>YAOUNDÉ</t>
  </si>
  <si>
    <t>ABIDJAN</t>
  </si>
  <si>
    <t>LIBREVILLE</t>
  </si>
  <si>
    <t>BAMAKO</t>
  </si>
  <si>
    <t>NIAMEY</t>
  </si>
  <si>
    <t>DAKAR</t>
  </si>
  <si>
    <t>JOHANNESBOURG</t>
  </si>
  <si>
    <t>ADDIS ABEBA</t>
  </si>
  <si>
    <t>KINSHASA</t>
  </si>
  <si>
    <t>TANANARIVE</t>
  </si>
  <si>
    <t>PORT-LOUIS</t>
  </si>
  <si>
    <t>ALGER</t>
  </si>
  <si>
    <t>ANNABA</t>
  </si>
  <si>
    <t>ORAN</t>
  </si>
  <si>
    <t>AGADIR</t>
  </si>
  <si>
    <t>CASABLANCA</t>
  </si>
  <si>
    <t>FÈS</t>
  </si>
  <si>
    <t>MARRAKECH</t>
  </si>
  <si>
    <t>RABAT</t>
  </si>
  <si>
    <t>TUNIS</t>
  </si>
  <si>
    <t>TEL AVIV</t>
  </si>
  <si>
    <t>BEYROUTH</t>
  </si>
  <si>
    <t>ISTANBUL</t>
  </si>
  <si>
    <t>MONTRÉAL</t>
  </si>
  <si>
    <t>QUÉBEC</t>
  </si>
  <si>
    <t>NEW YORK</t>
  </si>
  <si>
    <t>SAN FRANCISCO</t>
  </si>
  <si>
    <t>SAN JOSÉ</t>
  </si>
  <si>
    <t>BUENOS AIRES</t>
  </si>
  <si>
    <t>LA PAZ</t>
  </si>
  <si>
    <t>SAO PAULO</t>
  </si>
  <si>
    <t>CARACAS</t>
  </si>
  <si>
    <t>SYDNEY</t>
  </si>
  <si>
    <t>PHNOM PENH</t>
  </si>
  <si>
    <t>SÉOUL</t>
  </si>
  <si>
    <t>PONDICHÉRY</t>
  </si>
  <si>
    <t>TOKYO</t>
  </si>
  <si>
    <t>KATMANDOU</t>
  </si>
  <si>
    <t>MANILLE</t>
  </si>
  <si>
    <t>HANOI</t>
  </si>
  <si>
    <t>HO CHI MINH</t>
  </si>
  <si>
    <t>BRUXELLES</t>
  </si>
  <si>
    <t>BARCELONE</t>
  </si>
  <si>
    <t>MADRID</t>
  </si>
  <si>
    <t>ATHÈNES</t>
  </si>
  <si>
    <t>DUBLIN</t>
  </si>
  <si>
    <t>MILAN</t>
  </si>
  <si>
    <t>VILNIUS</t>
  </si>
  <si>
    <t>AMSTERDAM</t>
  </si>
  <si>
    <t>EDIMBOURG</t>
  </si>
  <si>
    <t>LONDRES</t>
  </si>
  <si>
    <t>GENÈVE</t>
  </si>
  <si>
    <t>OLES_AnneeN</t>
  </si>
  <si>
    <t>ROME</t>
  </si>
  <si>
    <t>OLES</t>
  </si>
  <si>
    <t>ASSOCIATION MÉDICO-SOCIALE DU BÉNIN</t>
  </si>
  <si>
    <t>ASSOCIATION DES FAMILLES FRANCO-BURKINABÉ</t>
  </si>
  <si>
    <t>ASSOCIATION FRANCE SOLIDARITÉ</t>
  </si>
  <si>
    <t>ASSOCIATION D'ENTRAIDE DES FRANÇAIS DE DOUALA</t>
  </si>
  <si>
    <t>AMICALE SOLIDARITÉ SANS FRONTIÈRES</t>
  </si>
  <si>
    <t>ASSOCIATION D'ENTRAIDE MÉDICALE DES FRANÇAIS DU CAMEROUN</t>
  </si>
  <si>
    <t>ASSOCIATION FRANÇAISE DE BIENFAISANCE DE CÔTE D'IVOIRE (AFBCI)</t>
  </si>
  <si>
    <t>ASSOCIATION SOLIDARITÉ DES FRANÇAIS DU GABON</t>
  </si>
  <si>
    <t>ASSOCIATION FRANÇAISE D'ENTRAIDE</t>
  </si>
  <si>
    <t>FR'ENTRAIDE</t>
  </si>
  <si>
    <t>ASSOCIATION D'ENTRAIDE DES FRANÇAIS DU SÉNÉGAL</t>
  </si>
  <si>
    <t>SOCIÉTÉ DE BIENFAISANCE DE JOHANNESBOURG</t>
  </si>
  <si>
    <t>ASSOCIATION FRANÇAISE D'ENTRAIDE DU CAP</t>
  </si>
  <si>
    <t>ASSOCIATION DE SOLIDARITÉ POUR LES  FRANÇAIS EN ETHIOPIE</t>
  </si>
  <si>
    <t>SOCIÉTÉ D'ENTRAIDE ET DE BIENFAISANCE</t>
  </si>
  <si>
    <t>ASSOCIATION DE BIENFAISANCE DE TAMATAVE - MAISON DE RETRAITE</t>
  </si>
  <si>
    <t>ASSOCIATION D'ENTRAIDE DES FRANÇAIS DE MAJUNGA</t>
  </si>
  <si>
    <t>ENFANTS FRANÇAIS DE MADAGASCAR</t>
  </si>
  <si>
    <t>ASSOCIATION FRANÇAISE DE BIENFAISANCE - DIÉGO SUAREZ</t>
  </si>
  <si>
    <t>SOCIÉTÉ FRANÇAISE DE BIENFAISANCE DE MANAKARA</t>
  </si>
  <si>
    <t>CENTRE FRANÇAIS D'ENTRAIDE ET DE SOLIDARITÉ DE MORONDAVA</t>
  </si>
  <si>
    <t>ASSOCIATION FRANÇAISE DE SOLIDARITÉ DE TANANARIVE</t>
  </si>
  <si>
    <t>ASSOCIATION FRANÇAISE DE BIENFAISANCE DE TULÉAR</t>
  </si>
  <si>
    <t>MAISON DE RETRAITE D'ANTSIRABE</t>
  </si>
  <si>
    <t>ASSOCIATION FRANÇAISE DE SOLIDARITÉ</t>
  </si>
  <si>
    <t>CONFÉRENCE ST VINCENT DE PAUL - ALGER</t>
  </si>
  <si>
    <t>PETITES SŒURS DES PAUVRES</t>
  </si>
  <si>
    <t>ASSOCIATION FRANÇAISE DE BIENFAISANCE D'ORANIE (AFBO)</t>
  </si>
  <si>
    <t>SOCIÉTÉ FRANÇAISE DE BIENFAISANCE</t>
  </si>
  <si>
    <t>SOCIÉTÉ FRANÇAISE DE MÉKNÈS</t>
  </si>
  <si>
    <t>SOCIÉTÉ FRANÇAISE DE BIENFAISANCE D'OUJDA</t>
  </si>
  <si>
    <t>ASSOCIATION FRANÇAISE DE BIENFAISANCE</t>
  </si>
  <si>
    <t>ASSOCIATION POUR L'AIDE AUX MÈRES DE FAMILLE</t>
  </si>
  <si>
    <t>ASSOCIATION FRANÇAISE DE BIENFAISANCE DE RABAT-SALÉ</t>
  </si>
  <si>
    <t>FOYER FAMILIAL DELARUE-LANGLOIS</t>
  </si>
  <si>
    <t>SOCIÉTÉ FRANÇAISE D'ENTRAIDE ET DE BIENFAISANCE</t>
  </si>
  <si>
    <t>ASSOCIATION FRANÇAISE DE SOLIDARITÉ DU NORD D'ISRAËL</t>
  </si>
  <si>
    <t>ASSOCIATION FRANÇAISE DE BIENFAISANCE DE TEL AVIV</t>
  </si>
  <si>
    <t>ACTIONS DYNAMIQUES POUR UNE INTÉGRATION RÉUSSIE</t>
  </si>
  <si>
    <t>ASSOCIATION UNION FRANÇAISE</t>
  </si>
  <si>
    <t>UNION FRANÇAISE</t>
  </si>
  <si>
    <t>LES AMIS DU FONDS DES ANCIENS COMBATTANTS</t>
  </si>
  <si>
    <t>SOCIÉTÉ FRANÇAISE DE QUÉBEC</t>
  </si>
  <si>
    <t>ENTRAIDE FRANÇAISE</t>
  </si>
  <si>
    <t>SOCIÉTÉ D'ENTRAIDE</t>
  </si>
  <si>
    <t>FONDATION D'ENTRAIDE DES FRANÇAIS D'ARGENTINE</t>
  </si>
  <si>
    <t>ASSOCIATION DE SOLIDARITÉ FRANÇAISE</t>
  </si>
  <si>
    <t>ASSOCIATION FRANÇAISE DE SOLIDARITÉ DE SAO PAULO</t>
  </si>
  <si>
    <t>SOCIÉTÉ DE BIENFAISANCE "14 JUILLET"</t>
  </si>
  <si>
    <t>PRÉSENCE FRANÇAISE</t>
  </si>
  <si>
    <t>ASSOCIATION D'AIDE SOCIALE DES FRANÇAIS D'AUSTRALIE DU SUD - ADELAÏDE</t>
  </si>
  <si>
    <t>FONDS D'ENTRAIDE SOCIALE CORÉE</t>
  </si>
  <si>
    <t>ORPHELINAT ANNAI VELANGANNI</t>
  </si>
  <si>
    <t>CERTH-INDIA</t>
  </si>
  <si>
    <t>OLES JAPON</t>
  </si>
  <si>
    <t>SOCIÉTÉ FRANÇAISE DE SOLIDARITÉ</t>
  </si>
  <si>
    <t>ASSOCIATION FRANÇAISE DE SINGAPOUR</t>
  </si>
  <si>
    <t>FRANÇAIS SOLIDAIRES</t>
  </si>
  <si>
    <t>COMITÉ DE SOLIDARITÉ DU VIÊTNAM MÉRIDIONAL</t>
  </si>
  <si>
    <t>ENTRAIDE FRANÇAISE DE GAND</t>
  </si>
  <si>
    <t>SOCIÉTÉ FRANÇAISE D'ENTRAIDE DE COURTRAISIS</t>
  </si>
  <si>
    <t>ASSOCIATION FRANÇAISE DE BIENFAISANCE DE LIÈGE</t>
  </si>
  <si>
    <t>ASSOCIATION D'ENTRAIDE AUX FRANÇAIS D'ARAGON</t>
  </si>
  <si>
    <t>ASSOCIATION PRÉSENCE FRANÇAISE AUX BALÉARES</t>
  </si>
  <si>
    <t>SOCIEDAD FRANCESA DE BENEFICENCIA DE VIGO</t>
  </si>
  <si>
    <t>SOCIÉTÉ FRANÇAISE D'AIDE MUTUELLE À BILBAO</t>
  </si>
  <si>
    <t>ASSOCIATION DE BIENFAISANCE FRANCO-ESPAGNOLE DE TENERIFE</t>
  </si>
  <si>
    <t>SOCIÉTÉ FRANÇAISE DE BIENFAISANCE DE MURCIE</t>
  </si>
  <si>
    <t>SOCIÉTÉ FRANÇAISE DE BIENFAISANCE DE VALENCE</t>
  </si>
  <si>
    <t>SOCIÉTÉ FRANÇAISE DE BIENFAISANCE ET D'ENSEIGNEMENT DE SÉVILLE</t>
  </si>
  <si>
    <t>SOCIÉTÉ FRANCO-ESPAGNOLE DE BIENFAISANCE ET D'ENTRAIDE DE LAS PALMAS</t>
  </si>
  <si>
    <t>LA FRATERNITÉ D'ALICANTE</t>
  </si>
  <si>
    <t>ENTRAIDE FRANÇAISE DE MADRID</t>
  </si>
  <si>
    <t>IRISH TOURIST ASSISTANCE SERVICE</t>
  </si>
  <si>
    <t>SOCIÉTÉ FRANÇAISE DE BIENFAISANCE DU PIÉMONT</t>
  </si>
  <si>
    <t>ASSOCIATION DES FRANÇAIS DE NAPLES ET D'ITALIE DU SUD</t>
  </si>
  <si>
    <t>SOCIÉTÉ FRANÇAISE DE BIENFAISANCE DE SICILE</t>
  </si>
  <si>
    <t>ASSOCIATION DES DAMES DE SAINT-LOUIS DES FRANÇAIS DE ROME</t>
  </si>
  <si>
    <t>ASSOCIATION FRANÇAISE D'ENTRAIDE ET DE SOLIDARITÉ</t>
  </si>
  <si>
    <t>SOCIÉTÉ FRANÇAISE DE BIENFAISANCE AUX PAYS-BAS</t>
  </si>
  <si>
    <t>SOCIÉTÉ FRANÇAISE DE BIENFAISANCE D'ECOSSE ET DE L'ILE DE MAN</t>
  </si>
  <si>
    <t>CONSULTATIONS GRATUITES</t>
  </si>
  <si>
    <t xml:space="preserve">LE CENTRE CHARLES PÉGUY </t>
  </si>
  <si>
    <t>SOCIÉTÉ FRANÇAISE DE BIENFAISANCE DE LAUSANNE</t>
  </si>
  <si>
    <t>OLES_Zone_Geo</t>
  </si>
  <si>
    <t>OLES_Montant_SolliciteN</t>
  </si>
  <si>
    <t>OLES_Recommandation_CCPASN</t>
  </si>
  <si>
    <t>OLES_Montant_Prop_PosteN</t>
  </si>
  <si>
    <t>OLES_Nb_Total_Benef_FR</t>
  </si>
  <si>
    <t>OLES_Nb_Total_Benef</t>
  </si>
  <si>
    <t>OLES_Nb_Benef_FR_Aide</t>
  </si>
  <si>
    <t>OLES_Lettre_Demande</t>
  </si>
  <si>
    <t>OLES_Liste_Membres</t>
  </si>
  <si>
    <t>OLES_Liste_Salaries</t>
  </si>
  <si>
    <t>OLES_Rapp_Activite</t>
  </si>
  <si>
    <t>OLES_Liste_Benef</t>
  </si>
  <si>
    <t>OLES_Avis_CCPAS</t>
  </si>
  <si>
    <t>OLES_Fiche_Recap</t>
  </si>
  <si>
    <t>OLES_Fiche_Renseignement</t>
  </si>
  <si>
    <t>OLES_CR_FinancierN1</t>
  </si>
  <si>
    <t>OLES_Prev_BudgetairesN</t>
  </si>
  <si>
    <t>OLES_Statuts</t>
  </si>
  <si>
    <t>OLES_Avis_Motive_CP</t>
  </si>
  <si>
    <t>Autres</t>
  </si>
  <si>
    <t>Loyers perçus</t>
  </si>
  <si>
    <t>Cotisations et Dons</t>
  </si>
  <si>
    <t>Dépenses d'interventions</t>
  </si>
  <si>
    <t>Frais médicaux:</t>
  </si>
  <si>
    <t>Dépenses de fonctionnement</t>
  </si>
  <si>
    <t>- Médicaments (Pharmacies)</t>
  </si>
  <si>
    <t>Autres recettes (veuillez préciser):</t>
  </si>
  <si>
    <t>DÉPENSES PRÉVISIONNELLES</t>
  </si>
  <si>
    <t>RECETTES PRÉVISIONNELLES</t>
  </si>
  <si>
    <t>EXCEDENT PRÉVISIONNEL</t>
  </si>
  <si>
    <t>DÉFICIT PRÉVISIONNEL</t>
  </si>
  <si>
    <r>
      <t>éventuellement</t>
    </r>
    <r>
      <rPr>
        <b/>
        <sz val="12"/>
        <color theme="3"/>
        <rFont val="Times New Roman"/>
        <family val="1"/>
      </rPr>
      <t>, la date de reconnaissance d'utilité publique :</t>
    </r>
  </si>
  <si>
    <r>
      <t xml:space="preserve">     (Remplir une fiche par organisme et adresser chaque dossier complet à la DFAE à l'adresse mail générique: </t>
    </r>
    <r>
      <rPr>
        <b/>
        <u/>
        <sz val="9"/>
        <rFont val="Calibri Light"/>
        <family val="2"/>
      </rPr>
      <t>oles.dfae-paris@diplomatie.gouv.fr</t>
    </r>
    <r>
      <rPr>
        <b/>
        <sz val="9"/>
        <rFont val="Calibri Light"/>
        <family val="2"/>
      </rPr>
      <t>)</t>
    </r>
  </si>
  <si>
    <t xml:space="preserve">     FACULTATIF:</t>
  </si>
  <si>
    <t>♦ Un Contrôleur financier français y siège-t-il?</t>
  </si>
  <si>
    <t>Si oui, indiquez leurs noms et fonctions :</t>
  </si>
  <si>
    <t>Evènements festifs (Gala, Tombola, Vente de charité)</t>
  </si>
  <si>
    <t>Produits financiers (valeurs, placements, intérêts)</t>
  </si>
  <si>
    <t>- Frais d'hospitalisation</t>
  </si>
  <si>
    <t>Autres frais d'assistance (veuillez préciser)</t>
  </si>
  <si>
    <t>Autres dépenses de gestion courante (veuillez préciser) :</t>
  </si>
  <si>
    <t xml:space="preserve">►FICHE RÉCAPITULATIVE </t>
  </si>
  <si>
    <t>(la présente fiche devra parvenir au Département au sein de ce fichier excel et au format pdf une fois signée par le chef de poste)</t>
  </si>
  <si>
    <t>(deuxième onglet du présent fichier excel)</t>
  </si>
  <si>
    <t>(troisième onglet du présent fichier excel)</t>
  </si>
  <si>
    <t>(quatrième onglet du présent fichier excel)</t>
  </si>
  <si>
    <r>
      <t>► STATUTS</t>
    </r>
    <r>
      <rPr>
        <b/>
        <i/>
        <sz val="9"/>
        <color theme="3"/>
        <rFont val="Times New Roman"/>
        <family val="1"/>
      </rPr>
      <t/>
    </r>
  </si>
  <si>
    <t xml:space="preserve"> (à fournir uniquement si les statuts n'étaient pas régulièrement enregistrés auprès des autorités lors de la campagne précédente ou s'ils ont été modifiés)</t>
  </si>
  <si>
    <t>Adresse :</t>
  </si>
  <si>
    <t>7) Pour les associations de Loi 1901, indiquez :</t>
  </si>
  <si>
    <t>Numéro d'enregistrement :</t>
  </si>
  <si>
    <t>Subventions d'autres associations</t>
  </si>
  <si>
    <t>OLES_Date_Demande</t>
  </si>
  <si>
    <t>OLES_Visa_CP</t>
  </si>
  <si>
    <t>OLES_Nom_Association</t>
  </si>
  <si>
    <t>OLES_Date_Creation</t>
  </si>
  <si>
    <t>OLES_CR_Date</t>
  </si>
  <si>
    <t>OLES_Nou_OrgAsso</t>
  </si>
  <si>
    <t>Identique à la rubrique 3</t>
  </si>
  <si>
    <t xml:space="preserve">Autre (à préciser) : </t>
  </si>
  <si>
    <t>Enregistrement impossible (veuillez en préciser les raisons) :</t>
  </si>
  <si>
    <t>OLES_Avis_Chef_Poste</t>
  </si>
  <si>
    <t>OLES_Ville</t>
  </si>
  <si>
    <t>Statut</t>
  </si>
  <si>
    <t>OLES_Adresse_Poste</t>
  </si>
  <si>
    <t>OLES_Code_Postal</t>
  </si>
  <si>
    <t>OLES_Tel1</t>
  </si>
  <si>
    <t>OLES_Tel2</t>
  </si>
  <si>
    <t>OLES_Tel3</t>
  </si>
  <si>
    <t>OLES_Statut</t>
  </si>
  <si>
    <t>OLES_Prec_Statut</t>
  </si>
  <si>
    <t>OLES_Identique3</t>
  </si>
  <si>
    <t>OLES_Implant_Adresse</t>
  </si>
  <si>
    <t>OLES_Implant_Ville</t>
  </si>
  <si>
    <t>OLES_Implant_Pays</t>
  </si>
  <si>
    <t>OLES_Ref_Declaration</t>
  </si>
  <si>
    <t>OLES_N°Enrg_Declaration</t>
  </si>
  <si>
    <t>OLES_Date_PublicationJO</t>
  </si>
  <si>
    <t>OLES_Date_Rec_UtilPub</t>
  </si>
  <si>
    <t>OLES_Activ_Princ</t>
  </si>
  <si>
    <t>OLES_PrecSiAutre</t>
  </si>
  <si>
    <t>OLES_Nom_President</t>
  </si>
  <si>
    <t>OLES_Nom_Directeur</t>
  </si>
  <si>
    <t>OLES_Nom_SG</t>
  </si>
  <si>
    <t>OLES_SiCommissAuxComptes</t>
  </si>
  <si>
    <t>OLES_NbSal_TempsComplet</t>
  </si>
  <si>
    <t>OLES_SiMembresMinistere</t>
  </si>
  <si>
    <t>OLES_NomsetFonctions1</t>
  </si>
  <si>
    <t>OLES_NomsetFonctions2</t>
  </si>
  <si>
    <t>OLES_Patrimoine_Immo</t>
  </si>
  <si>
    <t>OLES_Descr_Pat_Immo</t>
  </si>
  <si>
    <t>OLES_Patrimoine_mob</t>
  </si>
  <si>
    <t>OLES_Descr_Pat_mob</t>
  </si>
  <si>
    <t>OLES_Total_Patrimoine</t>
  </si>
  <si>
    <t>OLES_CR_ExcedentN1</t>
  </si>
  <si>
    <t>OLES_CR_Cotisations_Membres</t>
  </si>
  <si>
    <t>OLES_CR_Dons</t>
  </si>
  <si>
    <t>OLES_CR_Remb_Prets</t>
  </si>
  <si>
    <t>OLES_CR_Gouv_Org_Local</t>
  </si>
  <si>
    <t>OLES_CR_Subv_Autres_Asso</t>
  </si>
  <si>
    <t>OLES_CR_Even_Festifs</t>
  </si>
  <si>
    <t>OLES_CR_Loyers_Percus</t>
  </si>
  <si>
    <t>OLES_CR_Produits_financiers</t>
  </si>
  <si>
    <t>OLES_CR_Autres_Recettes</t>
  </si>
  <si>
    <t>OLES_CR_Organisme_FR</t>
  </si>
  <si>
    <t>OLES_CR_Dispo_Comp</t>
  </si>
  <si>
    <t>OLES_CR_DeficitN1</t>
  </si>
  <si>
    <t>OLES_CR_Secours_Permanents</t>
  </si>
  <si>
    <t>OLES_CR_Secours_exceptionnels</t>
  </si>
  <si>
    <t>OLES_CR_Secours_Nature</t>
  </si>
  <si>
    <t>OLES_CR_Prets</t>
  </si>
  <si>
    <t>OLES_CR_Medicaments</t>
  </si>
  <si>
    <t>OLES_CR_Autres_Frais_Assistance</t>
  </si>
  <si>
    <t>OLES_CR_PrecAutresRecettes1</t>
  </si>
  <si>
    <t>OLES_CR_PrecAutresRecettes2</t>
  </si>
  <si>
    <t>OLES_CR_PrecAutresRecettes3</t>
  </si>
  <si>
    <t>OLES_CR_PrecAutresRecettes4</t>
  </si>
  <si>
    <t>OLES_CR_PrecAutresRecettes5</t>
  </si>
  <si>
    <t>OLES_CR_Frais_Hosp</t>
  </si>
  <si>
    <t>OLES_CR_PrecAutresFrais1</t>
  </si>
  <si>
    <t>OLES_CR_PrecAutresFrais2</t>
  </si>
  <si>
    <t>OLES_CR_Tot_Depenses_Interv</t>
  </si>
  <si>
    <t>OLES_CR_Loyer_Charges</t>
  </si>
  <si>
    <t>OLES_CR_Frais_Personnel</t>
  </si>
  <si>
    <t>OLES_CR_Frais_Gestion</t>
  </si>
  <si>
    <t>OLES_CR_Autres_Depenses</t>
  </si>
  <si>
    <t>OLES_CR_PrecAutres_Depenses1</t>
  </si>
  <si>
    <t>OLES_CR_PrecAutres_Depenses2</t>
  </si>
  <si>
    <t>OLES_CR_PrecAutres_Depenses3</t>
  </si>
  <si>
    <t>OLES_CR_PrecAutres_Depenses4</t>
  </si>
  <si>
    <t>OLES_CR_PrecAutres_Depenses5</t>
  </si>
  <si>
    <t>OLES_CR_Tot_Autres_RecettesN</t>
  </si>
  <si>
    <t>OLES_CR_ExcedentN2</t>
  </si>
  <si>
    <t>OLES_CR_Total_RecettesN1</t>
  </si>
  <si>
    <t>OLES_CR_DeficitN2</t>
  </si>
  <si>
    <t>OLES_CR_Tot_DepensesN1</t>
  </si>
  <si>
    <t>OLES_PREV_Date</t>
  </si>
  <si>
    <t>OLES_PREV_ExcedentN1</t>
  </si>
  <si>
    <t>OLES_PREV_Cotisations_Membres</t>
  </si>
  <si>
    <t>OLES_PREV_Dons</t>
  </si>
  <si>
    <t>OLES_PREV_Remb_Prets</t>
  </si>
  <si>
    <t>OLES_PREV_Tot_Cotisations_Dons</t>
  </si>
  <si>
    <t>OLES_CR_Tot_Cotisations_Dons</t>
  </si>
  <si>
    <t>OLES_PREV_SubvAnn_MEAE</t>
  </si>
  <si>
    <t>OLES_PREV_SubvExcept_MEAE</t>
  </si>
  <si>
    <t>OLES_PREV_Tot_Dotations_MEAE</t>
  </si>
  <si>
    <t>OLES_PREV_Gouv_Org_Local</t>
  </si>
  <si>
    <t>OLES_PREV_Organisme_FR</t>
  </si>
  <si>
    <t>OLES_PREV_Subv_Autres_Asso</t>
  </si>
  <si>
    <t>OLES_PREV_Dispo_Comp</t>
  </si>
  <si>
    <t>OLES_PREV_Autres_Subv</t>
  </si>
  <si>
    <t>OLES_PREV_Tot_Autres_Subv_hors_MEAE</t>
  </si>
  <si>
    <t>OLES_PREV_Even_Festifs</t>
  </si>
  <si>
    <t>OLES_PREV_Loyers_Percus</t>
  </si>
  <si>
    <t>OLES_PREV_Produits_financiers</t>
  </si>
  <si>
    <t>OLES_PREV_Autres_Recettes</t>
  </si>
  <si>
    <t>OLES_PREV_PrecAutresRecettes1</t>
  </si>
  <si>
    <t>OLES_PREV_PrecAutresRecettes2</t>
  </si>
  <si>
    <t>OLES_PREV_PrecAutresRecettes3</t>
  </si>
  <si>
    <t>OLES_PREV_PrecAutresRecettes4</t>
  </si>
  <si>
    <t>OLES_PREV_PrecAutresRecettes5</t>
  </si>
  <si>
    <t>OLES_Recettes_PREV</t>
  </si>
  <si>
    <t>OLES_Excedent_PREV</t>
  </si>
  <si>
    <t>OLES_PREV_Tot_Autres_Recettes</t>
  </si>
  <si>
    <t>OLES_PREV_DeficitN1</t>
  </si>
  <si>
    <t>OLES_PREV_Secours_Permanents</t>
  </si>
  <si>
    <t>OLES_PREV_Secours_exceptionnels</t>
  </si>
  <si>
    <t>OLES_PREV_Secours_Nature</t>
  </si>
  <si>
    <t>OLES_PREV_Prets</t>
  </si>
  <si>
    <t>OLES_PREV_Frais_Hosp</t>
  </si>
  <si>
    <t>OLES_PREV_Medicaments</t>
  </si>
  <si>
    <t>OLES_PREV_Autres_Frais_Assistance</t>
  </si>
  <si>
    <t>OLES_PREV_PrecAutresFrais1</t>
  </si>
  <si>
    <t>OLES_PREV_PrecAutresFrais2</t>
  </si>
  <si>
    <t>OLES_PREV_Tot_Depenses_Interv</t>
  </si>
  <si>
    <t>OLES_PREV_Loyer_Charges</t>
  </si>
  <si>
    <t>OLES_PREV_Frais_Personnel</t>
  </si>
  <si>
    <t>OLES_PREV_Frais_Gestion</t>
  </si>
  <si>
    <t>OLES_PREV_Autres_Depenses</t>
  </si>
  <si>
    <t>OLES_PREV_PrecAutres_Depenses1</t>
  </si>
  <si>
    <t>OLES_PREV_PrecAutres_Depenses2</t>
  </si>
  <si>
    <t>OLES_PREV_PrecAutres_Depenses3</t>
  </si>
  <si>
    <t>OLES_PREV_PrecAutres_Depenses4</t>
  </si>
  <si>
    <t>OLES_PREV_PrecAutres_Depenses5</t>
  </si>
  <si>
    <t>OLES_CR_Depenses_Fonctionnement</t>
  </si>
  <si>
    <t>OLES_PREV_Depenses_Fonctionnement</t>
  </si>
  <si>
    <t>OLES_Depenses_PREV</t>
  </si>
  <si>
    <t>OLES_Deficit_PREV</t>
  </si>
  <si>
    <t>Commissaire aux comptes</t>
  </si>
  <si>
    <t>13) Indiquez le nombre de vos salariés à temps complet:</t>
  </si>
  <si>
    <t>Contrôleur financier</t>
  </si>
  <si>
    <t>Membres du ministère</t>
  </si>
  <si>
    <t>POSTE :</t>
  </si>
  <si>
    <t>Dépenses</t>
  </si>
  <si>
    <t>En cours d'enregistrement (préciser si droit local ou loi 1901):</t>
  </si>
  <si>
    <t>Autre (à préciser)</t>
  </si>
  <si>
    <t>OLES_Implant_CP</t>
  </si>
  <si>
    <t>OLES_SiControleurFinancierFR</t>
  </si>
  <si>
    <t>OLES_Ministere_Ratt_ContrFinancier</t>
  </si>
  <si>
    <t>Ce montant (Excédent ou Déficit) doit impérativement être reporté dans les prévisions budgétaires (onglet 4)</t>
  </si>
  <si>
    <t>CLINIQUE GAMKALLEY</t>
  </si>
  <si>
    <t>ASSOCIATION BEIT ESTHER</t>
  </si>
  <si>
    <t>AUMÔNERIE CATHOLIQUE FRANCOPHONE</t>
  </si>
  <si>
    <t>LOS ANGELES</t>
  </si>
  <si>
    <t>LE DISPENSAIRE FRANÇAIS - SFB</t>
  </si>
  <si>
    <t>REP. DEM.  DU CONGO</t>
  </si>
  <si>
    <t>S'ENTRAIDER</t>
  </si>
  <si>
    <t>CUBA</t>
  </si>
  <si>
    <t>LA HAVANE</t>
  </si>
  <si>
    <t>ONG VOLONTARIAT</t>
  </si>
  <si>
    <t>OLES DE FORT DAUPHIN</t>
  </si>
  <si>
    <t>ASSOCIATION D'ENTRAIDE DES FRANÇAIS DU TCHAD</t>
  </si>
  <si>
    <t>N'DJAMENA</t>
  </si>
  <si>
    <t>TCHAD</t>
  </si>
  <si>
    <t>VEUILLEZ SÉLECTIONNER UN OLES</t>
  </si>
  <si>
    <t>NEW DEHLI</t>
  </si>
  <si>
    <t>ASSOCIATION D'ENTRAIDE DES FRANÇAIS DU CAMBODGE</t>
  </si>
  <si>
    <t>SOCIETE FRANCAISE DE BIENFAISANCE DE MILAN ET DE LOMBARDIE</t>
  </si>
  <si>
    <t>LE COMITE TRICOLORE</t>
  </si>
  <si>
    <t>SOCIETE FRANCAISE DE BIENFAISANCE DE LA PROVINCE DE NAMUR</t>
  </si>
  <si>
    <t>WASHINGTON</t>
  </si>
  <si>
    <t>SOCIÉTÉ FRANÇAISE DE BIENFAISANCE DU QUEENSLAND - FRENCH ASSIST BRISBANE</t>
  </si>
  <si>
    <t>UNION FRANCESA DE EX COMBATIENTES</t>
  </si>
  <si>
    <t>(à saisir ci-dessous)</t>
  </si>
  <si>
    <r>
      <t xml:space="preserve">* Avis </t>
    </r>
    <r>
      <rPr>
        <b/>
        <u/>
        <sz val="11"/>
        <rFont val="Arial"/>
        <family val="2"/>
      </rPr>
      <t>motivé</t>
    </r>
    <r>
      <rPr>
        <sz val="11"/>
        <rFont val="Arial"/>
        <family val="2"/>
      </rPr>
      <t xml:space="preserve"> du Chef de poste :</t>
    </r>
  </si>
  <si>
    <t>SOCIETE FRANCAISE DE BIENFAISANCE EN URUGUAY</t>
  </si>
  <si>
    <t>URUGUAY</t>
  </si>
  <si>
    <t>MONTEVIDEO</t>
  </si>
  <si>
    <t>ASSOCIATION FRANCAISE DE BIENFAISANCE D'ANNABA (AFBA)</t>
  </si>
  <si>
    <t>GENEVE</t>
  </si>
  <si>
    <t>FONDATION PHILANTROPIQUE DES FRANCAIS DE SUISSE</t>
  </si>
  <si>
    <t>CONGO</t>
  </si>
  <si>
    <t>BRAZZAVILLE</t>
  </si>
  <si>
    <t>ASSOCIATION FRANCAISE D’ENTRAIDE ET DE BIENFAISANCE (AFEB)</t>
  </si>
  <si>
    <t>POINTE NOIRE</t>
  </si>
  <si>
    <t>ENTRAIDE FRANÇAISE DE BRUXELLES</t>
  </si>
  <si>
    <t>ASSOCIATION DE SOLIDARITE ET D'ENTRAIDE DES FRANCAIS DE SHANGHAI</t>
  </si>
  <si>
    <t>CHINE</t>
  </si>
  <si>
    <t>SHANGHAI</t>
  </si>
  <si>
    <t>BRESIL</t>
  </si>
  <si>
    <t>RIO DE JANEIRO</t>
  </si>
  <si>
    <t>ASSOCIATION DES FRANCAIS DE DJIBOUTI</t>
  </si>
  <si>
    <t>DJIBOUTI</t>
  </si>
  <si>
    <t>CAP TOWN</t>
  </si>
  <si>
    <t>ASSOCIATION D'ENTRAIDE DES FRANÇAIS AU CAMBODGE</t>
  </si>
  <si>
    <t>ASSOCIATION FRANCAISE D'ENTRAIDE ET DE SOLIDARITE (AFES)</t>
  </si>
  <si>
    <t>ASSOCIATION POUR L'EDUCATION ET LES LOISIRS DE PONDICHERY(APELP)</t>
  </si>
  <si>
    <t>ASSOCIATION FRANCAISE DE BIENFAISANCE</t>
  </si>
  <si>
    <t>THAILANDE</t>
  </si>
  <si>
    <t>BANGKOK</t>
  </si>
  <si>
    <t>ASSOCIATION LA FRANCE EN ISAN</t>
  </si>
  <si>
    <t>ASSOCIATION FRANCAISE DE BIENFAISANCE EN THAILANDE</t>
  </si>
  <si>
    <t>BONJOUR PHUKET</t>
  </si>
  <si>
    <t>BANGKOK ACCUEIL</t>
  </si>
  <si>
    <t>ENTRAIDE FLORIDIENNE</t>
  </si>
  <si>
    <t>MIAMI</t>
  </si>
  <si>
    <t>ASSOCIATION SOLIDARITE ENTRAIDE DJIBOUTI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</si>
</sst>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€&quot;_-;\-* #,##0.00\ &quot;€&quot;_-;_-* &quot;-&quot;??\ &quot;€&quot;_-;_-@_-"/>
    <numFmt numFmtId="165" formatCode="#,##0\ &quot;€&quot;"/>
    <numFmt numFmtId="166" formatCode="#,##0.00\ _€"/>
    <numFmt numFmtId="167" formatCode="#,##0.00\ &quot;€&quot;"/>
  </numFmts>
  <fonts count="139" x14ac:knownFonts="1">
    <font>
      <sz val="10"/>
      <name val="Arial"/>
    </font>
    <font>
      <sz val="11"/>
      <color theme="1"/>
      <name val="Times New Roman"/>
      <family val="2"/>
      <scheme val="minor"/>
    </font>
    <font>
      <sz val="11"/>
      <color theme="1"/>
      <name val="Times New Roman"/>
      <family val="2"/>
      <scheme val="minor"/>
    </font>
    <font>
      <sz val="11"/>
      <color theme="1"/>
      <name val="Times New Roman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1"/>
      <color theme="0"/>
      <name val="Times New Roman"/>
      <family val="2"/>
      <scheme val="minor"/>
    </font>
    <font>
      <sz val="10"/>
      <color rgb="FFFF0000"/>
      <name val="Arial"/>
      <family val="2"/>
    </font>
    <font>
      <sz val="11"/>
      <color theme="0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sz val="14"/>
      <color indexed="9"/>
      <name val="Arial"/>
      <family val="2"/>
    </font>
    <font>
      <b/>
      <sz val="16"/>
      <name val="Arial"/>
      <family val="2"/>
    </font>
    <font>
      <b/>
      <i/>
      <sz val="10"/>
      <color theme="5" tint="-0.249977111117893"/>
      <name val="Arial"/>
      <family val="2"/>
    </font>
    <font>
      <b/>
      <i/>
      <sz val="10"/>
      <name val="Arial"/>
      <family val="2"/>
    </font>
    <font>
      <sz val="10"/>
      <color theme="5"/>
      <name val="Arial"/>
      <family val="2"/>
    </font>
    <font>
      <sz val="10"/>
      <color theme="3"/>
      <name val="Arial"/>
      <family val="2"/>
    </font>
    <font>
      <sz val="11"/>
      <color rgb="FFFF0000"/>
      <name val="Arial"/>
      <family val="2"/>
    </font>
    <font>
      <sz val="11"/>
      <color rgb="FF9C0006"/>
      <name val="Times New Roman"/>
      <family val="2"/>
      <scheme val="minor"/>
    </font>
    <font>
      <b/>
      <sz val="14"/>
      <name val="Arial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</font>
    <font>
      <b/>
      <sz val="10"/>
      <color theme="3"/>
      <name val="Arial"/>
      <family val="2"/>
    </font>
    <font>
      <sz val="11"/>
      <color theme="0"/>
      <name val="Calibri"/>
      <family val="2"/>
    </font>
    <font>
      <sz val="9"/>
      <name val="Arial"/>
      <family val="2"/>
    </font>
    <font>
      <sz val="14"/>
      <name val="Arial"/>
      <family val="2"/>
    </font>
    <font>
      <i/>
      <sz val="10"/>
      <color theme="1" tint="0.34998626667073579"/>
      <name val="Times New Roman"/>
      <family val="2"/>
      <scheme val="minor"/>
    </font>
    <font>
      <sz val="12"/>
      <name val="Times New Roman"/>
      <family val="1"/>
    </font>
    <font>
      <b/>
      <sz val="16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3"/>
      <name val="Times New Roman"/>
      <family val="1"/>
    </font>
    <font>
      <b/>
      <u/>
      <sz val="13"/>
      <name val="Times New Roman"/>
      <family val="1"/>
    </font>
    <font>
      <b/>
      <sz val="16"/>
      <color theme="0"/>
      <name val="Times New Roman"/>
      <family val="1"/>
    </font>
    <font>
      <b/>
      <sz val="13"/>
      <color theme="3"/>
      <name val="Calibri Light"/>
      <family val="2"/>
    </font>
    <font>
      <b/>
      <sz val="13"/>
      <color theme="0"/>
      <name val="Calibri Light"/>
      <family val="2"/>
    </font>
    <font>
      <sz val="13"/>
      <color rgb="FFFF0000"/>
      <name val="Calibri Light"/>
      <family val="2"/>
    </font>
    <font>
      <b/>
      <sz val="13"/>
      <color rgb="FFFF0000"/>
      <name val="Calibri Light"/>
      <family val="2"/>
    </font>
    <font>
      <sz val="12"/>
      <color rgb="FFFF0000"/>
      <name val="Calibri Light"/>
      <family val="2"/>
    </font>
    <font>
      <b/>
      <sz val="12"/>
      <color rgb="FFFF0000"/>
      <name val="Calibri Light"/>
      <family val="2"/>
    </font>
    <font>
      <sz val="12"/>
      <name val="Calibri Light"/>
      <family val="2"/>
    </font>
    <font>
      <b/>
      <sz val="12"/>
      <name val="Calibri Light"/>
      <family val="2"/>
    </font>
    <font>
      <sz val="8"/>
      <color rgb="FF000000"/>
      <name val="Tahoma"/>
      <family val="2"/>
    </font>
    <font>
      <b/>
      <sz val="15"/>
      <name val="Times New Roman"/>
      <family val="1"/>
    </font>
    <font>
      <sz val="10"/>
      <color theme="0" tint="-0.499984740745262"/>
      <name val="Arial"/>
      <family val="2"/>
    </font>
    <font>
      <sz val="9"/>
      <name val="Times New Roman"/>
      <family val="2"/>
      <scheme val="minor"/>
    </font>
    <font>
      <sz val="9"/>
      <color rgb="FFFF0000"/>
      <name val="Times New Roman"/>
      <family val="2"/>
      <scheme val="minor"/>
    </font>
    <font>
      <b/>
      <sz val="12"/>
      <color theme="0"/>
      <name val="Times New Roman"/>
      <family val="1"/>
    </font>
    <font>
      <b/>
      <sz val="12"/>
      <name val="Times New Roman"/>
      <family val="1"/>
    </font>
    <font>
      <b/>
      <sz val="14"/>
      <name val="Calibri Light"/>
      <family val="2"/>
    </font>
    <font>
      <b/>
      <sz val="18"/>
      <color theme="0"/>
      <name val="Calibri Light"/>
      <family val="2"/>
    </font>
    <font>
      <sz val="18"/>
      <color rgb="FFFF0000"/>
      <name val="Calibri Light"/>
      <family val="2"/>
    </font>
    <font>
      <sz val="18"/>
      <name val="Calibri Light"/>
      <family val="2"/>
    </font>
    <font>
      <b/>
      <sz val="18"/>
      <color rgb="FF002060"/>
      <name val="Calibri Light"/>
      <family val="2"/>
    </font>
    <font>
      <sz val="14"/>
      <color theme="0" tint="-0.499984740745262"/>
      <name val="Arial"/>
      <family val="2"/>
    </font>
    <font>
      <b/>
      <sz val="22"/>
      <color theme="0"/>
      <name val="Calibri Light"/>
      <family val="2"/>
    </font>
    <font>
      <b/>
      <sz val="28"/>
      <color theme="0"/>
      <name val="Calibri Light"/>
      <family val="2"/>
    </font>
    <font>
      <b/>
      <sz val="22"/>
      <name val="Calibri Light"/>
      <family val="2"/>
    </font>
    <font>
      <b/>
      <sz val="22"/>
      <color rgb="FF002060"/>
      <name val="Calibri Light"/>
      <family val="2"/>
    </font>
    <font>
      <b/>
      <sz val="36"/>
      <color theme="0"/>
      <name val="Times New Roman"/>
      <family val="1"/>
    </font>
    <font>
      <b/>
      <sz val="14"/>
      <color theme="0" tint="-0.499984740745262"/>
      <name val="Arial"/>
      <family val="2"/>
    </font>
    <font>
      <b/>
      <u/>
      <sz val="16"/>
      <name val="Calibri Light"/>
      <family val="2"/>
    </font>
    <font>
      <sz val="22"/>
      <name val="Arial"/>
      <family val="2"/>
    </font>
    <font>
      <b/>
      <sz val="22"/>
      <color theme="3"/>
      <name val="Calibri Light"/>
      <family val="2"/>
    </font>
    <font>
      <sz val="22"/>
      <color theme="3"/>
      <name val="Calibri Light"/>
      <family val="2"/>
    </font>
    <font>
      <b/>
      <i/>
      <sz val="18"/>
      <color theme="0"/>
      <name val="Times New Roman"/>
      <family val="1"/>
    </font>
    <font>
      <b/>
      <sz val="12"/>
      <color theme="3"/>
      <name val="Calibri Light"/>
      <family val="2"/>
    </font>
    <font>
      <b/>
      <sz val="22"/>
      <color theme="0"/>
      <name val="Times New Roman"/>
      <family val="1"/>
    </font>
    <font>
      <b/>
      <sz val="28"/>
      <color theme="0"/>
      <name val="Times New Roman"/>
      <family val="1"/>
    </font>
    <font>
      <b/>
      <i/>
      <sz val="14"/>
      <color theme="3"/>
      <name val="Times New Roman"/>
      <family val="1"/>
    </font>
    <font>
      <b/>
      <u/>
      <sz val="12"/>
      <name val="Times New Roman"/>
      <family val="1"/>
    </font>
    <font>
      <sz val="11"/>
      <name val="Arial"/>
      <family val="2"/>
    </font>
    <font>
      <sz val="16"/>
      <name val="Arial"/>
      <family val="2"/>
    </font>
    <font>
      <b/>
      <sz val="14"/>
      <color theme="3"/>
      <name val="Calibri Light"/>
      <family val="2"/>
    </font>
    <font>
      <b/>
      <u/>
      <sz val="22"/>
      <name val="Times New Roman"/>
      <family val="1"/>
    </font>
    <font>
      <b/>
      <i/>
      <sz val="16"/>
      <color theme="3"/>
      <name val="Times New Roman"/>
      <family val="1"/>
    </font>
    <font>
      <b/>
      <sz val="22"/>
      <name val="Times New Roman"/>
      <family val="1"/>
      <scheme val="minor"/>
    </font>
    <font>
      <b/>
      <i/>
      <sz val="12"/>
      <color theme="0"/>
      <name val="Times New Roman"/>
      <family val="1"/>
    </font>
    <font>
      <b/>
      <sz val="8"/>
      <name val="Times New Roman"/>
      <family val="2"/>
      <scheme val="minor"/>
    </font>
    <font>
      <b/>
      <u/>
      <sz val="11"/>
      <name val="Arial"/>
      <family val="2"/>
    </font>
    <font>
      <b/>
      <u/>
      <sz val="18"/>
      <name val="Times New Roman"/>
      <family val="1"/>
      <scheme val="minor"/>
    </font>
    <font>
      <b/>
      <sz val="16"/>
      <color rgb="FF002060"/>
      <name val="Calibri Light"/>
      <family val="2"/>
    </font>
    <font>
      <b/>
      <i/>
      <sz val="10"/>
      <color theme="3"/>
      <name val="Times New Roman"/>
      <family val="1"/>
    </font>
    <font>
      <b/>
      <i/>
      <sz val="9"/>
      <color theme="3"/>
      <name val="Times New Roman"/>
      <family val="1"/>
    </font>
    <font>
      <b/>
      <sz val="12"/>
      <color rgb="FF000000"/>
      <name val="Times New Roman"/>
      <family val="1"/>
    </font>
    <font>
      <b/>
      <i/>
      <sz val="10"/>
      <color theme="3"/>
      <name val="Times New Roman"/>
      <family val="1"/>
      <scheme val="minor"/>
    </font>
    <font>
      <b/>
      <sz val="12"/>
      <name val="Times New Roman"/>
      <family val="1"/>
      <scheme val="minor"/>
    </font>
    <font>
      <b/>
      <sz val="11"/>
      <name val="Calibri"/>
      <family val="2"/>
    </font>
    <font>
      <b/>
      <sz val="16"/>
      <color theme="3"/>
      <name val="Calibri Ligh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b/>
      <sz val="10"/>
      <color theme="5" tint="-0.249977111117893"/>
      <name val="Arial"/>
      <family val="2"/>
    </font>
    <font>
      <b/>
      <sz val="14"/>
      <color theme="5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5"/>
      <name val="Arial"/>
      <family val="2"/>
    </font>
    <font>
      <b/>
      <sz val="18"/>
      <color theme="5"/>
      <name val="Arial"/>
      <family val="2"/>
    </font>
    <font>
      <b/>
      <i/>
      <sz val="10"/>
      <color theme="6" tint="-0.499984740745262"/>
      <name val="Arial"/>
      <family val="2"/>
    </font>
    <font>
      <b/>
      <i/>
      <sz val="10"/>
      <color theme="7"/>
      <name val="Arial"/>
      <family val="2"/>
    </font>
    <font>
      <b/>
      <sz val="18"/>
      <color theme="6" tint="-0.499984740745262"/>
      <name val="Arial"/>
      <family val="2"/>
    </font>
    <font>
      <b/>
      <sz val="14"/>
      <color theme="0"/>
      <name val="Arial"/>
      <family val="2"/>
    </font>
    <font>
      <sz val="9"/>
      <color theme="3"/>
      <name val="Arial"/>
      <family val="2"/>
    </font>
    <font>
      <sz val="8"/>
      <name val="Arial"/>
      <family val="2"/>
    </font>
    <font>
      <sz val="18"/>
      <color theme="0"/>
      <name val="Calibri Light"/>
      <family val="2"/>
    </font>
    <font>
      <sz val="14"/>
      <color theme="0"/>
      <name val="Arial"/>
      <family val="2"/>
    </font>
    <font>
      <sz val="11"/>
      <color theme="0"/>
      <name val="Times New Roman"/>
      <family val="1"/>
    </font>
    <font>
      <b/>
      <i/>
      <sz val="16"/>
      <color theme="0"/>
      <name val="Times New Roman"/>
      <family val="1"/>
    </font>
    <font>
      <sz val="22"/>
      <color theme="0"/>
      <name val="Arial"/>
      <family val="2"/>
    </font>
    <font>
      <b/>
      <sz val="16"/>
      <color theme="0"/>
      <name val="Calibri Light"/>
      <family val="2"/>
    </font>
    <font>
      <b/>
      <u/>
      <sz val="22"/>
      <color theme="0"/>
      <name val="Arial"/>
      <family val="2"/>
    </font>
    <font>
      <sz val="22"/>
      <color theme="0"/>
      <name val="Calibri Light"/>
      <family val="2"/>
    </font>
    <font>
      <b/>
      <i/>
      <sz val="12"/>
      <color theme="3"/>
      <name val="Arial"/>
      <family val="2"/>
    </font>
    <font>
      <b/>
      <u/>
      <sz val="12"/>
      <color theme="3"/>
      <name val="Times New Roman"/>
      <family val="1"/>
    </font>
    <font>
      <b/>
      <sz val="12"/>
      <color theme="3"/>
      <name val="Times New Roman"/>
      <family val="1"/>
      <scheme val="minor"/>
    </font>
    <font>
      <b/>
      <sz val="12"/>
      <color theme="3"/>
      <name val="Times New Roman"/>
      <family val="1"/>
    </font>
    <font>
      <b/>
      <i/>
      <sz val="12"/>
      <color theme="3"/>
      <name val="Times New Roman"/>
      <family val="1"/>
    </font>
    <font>
      <b/>
      <sz val="14"/>
      <color theme="0"/>
      <name val="Calibri Light"/>
      <family val="2"/>
    </font>
    <font>
      <b/>
      <sz val="14"/>
      <color rgb="FF002060"/>
      <name val="Calibri Light"/>
      <family val="2"/>
    </font>
    <font>
      <b/>
      <sz val="10"/>
      <name val="Calibri Light"/>
      <family val="2"/>
    </font>
    <font>
      <b/>
      <sz val="9"/>
      <name val="Calibri Light"/>
      <family val="2"/>
    </font>
    <font>
      <b/>
      <u/>
      <sz val="9"/>
      <name val="Calibri Light"/>
      <family val="2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i/>
      <sz val="10"/>
      <name val="Times New Roman"/>
      <family val="1"/>
      <scheme val="minor"/>
    </font>
    <font>
      <b/>
      <sz val="11"/>
      <color theme="3"/>
      <name val="Calibri Light"/>
      <family val="2"/>
    </font>
    <font>
      <b/>
      <sz val="10"/>
      <color theme="3"/>
      <name val="Calibri Light"/>
      <family val="2"/>
    </font>
    <font>
      <b/>
      <i/>
      <sz val="9"/>
      <name val="Arial"/>
      <family val="2"/>
    </font>
    <font>
      <b/>
      <sz val="9"/>
      <color indexed="81"/>
      <name val="Calibri"/>
      <family val="2"/>
    </font>
    <font>
      <b/>
      <sz val="10"/>
      <color indexed="81"/>
      <name val="Calibri"/>
      <family val="2"/>
    </font>
    <font>
      <b/>
      <i/>
      <sz val="10"/>
      <color indexed="81"/>
      <name val="Calibri"/>
      <family val="2"/>
    </font>
    <font>
      <sz val="10"/>
      <name val="Arial"/>
      <family val="2"/>
      <scheme val="major"/>
    </font>
    <font>
      <b/>
      <sz val="12"/>
      <color theme="0" tint="-0.249977111117893"/>
      <name val="Calibri Light"/>
      <family val="2"/>
    </font>
    <font>
      <b/>
      <i/>
      <sz val="11"/>
      <color theme="0"/>
      <name val="Arial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DBE5F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rgb="FF0000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thin">
        <color theme="4" tint="0.59999389629810485"/>
      </bottom>
      <diagonal/>
    </border>
    <border>
      <left style="thin">
        <color theme="4" tint="0.59999389629810485"/>
      </left>
      <right/>
      <top/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  <border>
      <left style="thin">
        <color theme="4" tint="0.59999389629810485"/>
      </left>
      <right/>
      <top style="thin">
        <color theme="4" tint="0.59999389629810485"/>
      </top>
      <bottom/>
      <diagonal/>
    </border>
    <border>
      <left/>
      <right/>
      <top style="thin">
        <color theme="4" tint="0.59999389629810485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 tint="0.39997558519241921"/>
      </right>
      <top style="thin">
        <color theme="4"/>
      </top>
      <bottom style="thin">
        <color theme="4"/>
      </bottom>
      <diagonal/>
    </border>
    <border>
      <left/>
      <right style="thin">
        <color theme="4" tint="0.59999389629810485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indexed="64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n">
        <color indexed="64"/>
      </right>
      <top style="thick">
        <color theme="0" tint="-0.34998626667073579"/>
      </top>
      <bottom/>
      <diagonal/>
    </border>
    <border>
      <left style="thin">
        <color indexed="64"/>
      </left>
      <right/>
      <top/>
      <bottom style="thick">
        <color theme="0" tint="-0.34998626667073579"/>
      </bottom>
      <diagonal/>
    </border>
    <border>
      <left/>
      <right/>
      <top/>
      <bottom style="thick">
        <color theme="0" tint="-0.34998626667073579"/>
      </bottom>
      <diagonal/>
    </border>
    <border>
      <left/>
      <right style="thin">
        <color indexed="64"/>
      </right>
      <top/>
      <bottom style="thick">
        <color theme="0" tint="-0.34998626667073579"/>
      </bottom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">
    <xf numFmtId="0" fontId="0" fillId="0" borderId="0"/>
    <xf numFmtId="164" fontId="4" fillId="0" borderId="0" applyFont="0" applyFill="0" applyBorder="0" applyAlignment="0" applyProtection="0"/>
    <xf numFmtId="0" fontId="8" fillId="2" borderId="0" applyNumberFormat="0" applyBorder="0" applyAlignment="0" applyProtection="0"/>
    <xf numFmtId="0" fontId="4" fillId="0" borderId="0"/>
    <xf numFmtId="0" fontId="20" fillId="5" borderId="0" applyNumberFormat="0" applyBorder="0" applyAlignment="0" applyProtection="0"/>
    <xf numFmtId="0" fontId="4" fillId="0" borderId="0"/>
    <xf numFmtId="0" fontId="23" fillId="0" borderId="0"/>
    <xf numFmtId="9" fontId="4" fillId="0" borderId="0" applyFont="0" applyFill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3" fillId="0" borderId="0"/>
  </cellStyleXfs>
  <cellXfs count="617">
    <xf numFmtId="0" fontId="0" fillId="0" borderId="0" xfId="0"/>
    <xf numFmtId="0" fontId="5" fillId="0" borderId="0" xfId="0" applyFont="1"/>
    <xf numFmtId="0" fontId="12" fillId="0" borderId="0" xfId="0" applyFont="1"/>
    <xf numFmtId="0" fontId="10" fillId="0" borderId="0" xfId="2" applyFont="1" applyFill="1" applyBorder="1" applyAlignment="1">
      <alignment horizontal="left" vertical="center"/>
    </xf>
    <xf numFmtId="0" fontId="5" fillId="0" borderId="0" xfId="0" applyFont="1" applyBorder="1" applyAlignment="1"/>
    <xf numFmtId="0" fontId="9" fillId="0" borderId="0" xfId="0" applyFont="1"/>
    <xf numFmtId="0" fontId="18" fillId="0" borderId="0" xfId="0" applyFont="1"/>
    <xf numFmtId="0" fontId="0" fillId="0" borderId="0" xfId="0" applyBorder="1"/>
    <xf numFmtId="0" fontId="6" fillId="0" borderId="0" xfId="0" applyFont="1"/>
    <xf numFmtId="0" fontId="22" fillId="0" borderId="0" xfId="0" applyFont="1"/>
    <xf numFmtId="0" fontId="24" fillId="0" borderId="0" xfId="0" applyFont="1"/>
    <xf numFmtId="0" fontId="4" fillId="0" borderId="0" xfId="0" applyFont="1"/>
    <xf numFmtId="0" fontId="12" fillId="0" borderId="0" xfId="0" applyFont="1" applyBorder="1"/>
    <xf numFmtId="0" fontId="12" fillId="0" borderId="0" xfId="0" quotePrefix="1" applyFont="1" applyBorder="1"/>
    <xf numFmtId="0" fontId="25" fillId="0" borderId="0" xfId="6" applyFont="1" applyFill="1" applyBorder="1" applyAlignment="1">
      <alignment wrapText="1"/>
    </xf>
    <xf numFmtId="0" fontId="29" fillId="0" borderId="0" xfId="0" applyFont="1"/>
    <xf numFmtId="0" fontId="33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41" fillId="0" borderId="0" xfId="0" applyFont="1"/>
    <xf numFmtId="0" fontId="42" fillId="0" borderId="0" xfId="0" applyFont="1"/>
    <xf numFmtId="0" fontId="42" fillId="0" borderId="0" xfId="0" applyFont="1" applyAlignment="1">
      <alignment horizontal="left"/>
    </xf>
    <xf numFmtId="0" fontId="42" fillId="0" borderId="0" xfId="0" applyFont="1" applyBorder="1" applyAlignment="1">
      <alignment horizontal="right" vertical="center" wrapText="1"/>
    </xf>
    <xf numFmtId="0" fontId="43" fillId="0" borderId="0" xfId="0" applyFont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42" fillId="0" borderId="0" xfId="0" applyFont="1" applyFill="1"/>
    <xf numFmtId="0" fontId="42" fillId="0" borderId="0" xfId="0" applyFont="1" applyBorder="1" applyAlignment="1">
      <alignment horizontal="center"/>
    </xf>
    <xf numFmtId="0" fontId="4" fillId="0" borderId="0" xfId="3"/>
    <xf numFmtId="0" fontId="4" fillId="0" borderId="0" xfId="3" applyFont="1" applyBorder="1"/>
    <xf numFmtId="0" fontId="4" fillId="0" borderId="0" xfId="3" applyFont="1" applyFill="1" applyBorder="1"/>
    <xf numFmtId="0" fontId="7" fillId="0" borderId="0" xfId="3" applyFont="1" applyFill="1" applyBorder="1" applyAlignment="1">
      <alignment horizontal="left"/>
    </xf>
    <xf numFmtId="0" fontId="7" fillId="0" borderId="0" xfId="3" applyFont="1" applyFill="1" applyBorder="1" applyAlignment="1">
      <alignment horizontal="center"/>
    </xf>
    <xf numFmtId="0" fontId="10" fillId="0" borderId="0" xfId="2" applyFont="1" applyFill="1" applyBorder="1" applyAlignment="1">
      <alignment horizontal="left" vertical="center"/>
    </xf>
    <xf numFmtId="0" fontId="11" fillId="0" borderId="0" xfId="3" applyFont="1" applyFill="1" applyBorder="1" applyAlignment="1">
      <alignment horizontal="center" vertical="center"/>
    </xf>
    <xf numFmtId="0" fontId="93" fillId="0" borderId="0" xfId="3" applyFont="1" applyFill="1" applyBorder="1" applyAlignment="1">
      <alignment horizontal="center" vertical="center"/>
    </xf>
    <xf numFmtId="3" fontId="4" fillId="0" borderId="0" xfId="3" applyNumberFormat="1" applyFont="1" applyBorder="1" applyAlignment="1">
      <alignment horizontal="center"/>
    </xf>
    <xf numFmtId="3" fontId="7" fillId="0" borderId="0" xfId="3" applyNumberFormat="1" applyFont="1" applyFill="1" applyBorder="1" applyAlignment="1" applyProtection="1">
      <alignment horizontal="center"/>
      <protection locked="0"/>
    </xf>
    <xf numFmtId="3" fontId="96" fillId="0" borderId="0" xfId="3" applyNumberFormat="1" applyFont="1" applyFill="1" applyBorder="1" applyAlignment="1">
      <alignment horizontal="center"/>
    </xf>
    <xf numFmtId="0" fontId="98" fillId="0" borderId="0" xfId="3" applyFont="1" applyBorder="1"/>
    <xf numFmtId="0" fontId="17" fillId="0" borderId="0" xfId="3" applyFont="1" applyBorder="1"/>
    <xf numFmtId="0" fontId="99" fillId="0" borderId="0" xfId="3" applyFont="1" applyBorder="1" applyAlignment="1">
      <alignment horizontal="center" vertical="center" wrapText="1"/>
    </xf>
    <xf numFmtId="167" fontId="95" fillId="0" borderId="0" xfId="3" applyNumberFormat="1" applyFont="1" applyFill="1" applyBorder="1" applyAlignment="1">
      <alignment horizontal="center" vertical="center"/>
    </xf>
    <xf numFmtId="0" fontId="4" fillId="0" borderId="27" xfId="3" applyFont="1" applyBorder="1"/>
    <xf numFmtId="165" fontId="4" fillId="0" borderId="0" xfId="3" applyNumberFormat="1" applyFont="1" applyBorder="1"/>
    <xf numFmtId="0" fontId="102" fillId="0" borderId="0" xfId="3" applyFont="1" applyBorder="1" applyAlignment="1">
      <alignment horizontal="center" vertical="center" wrapText="1"/>
    </xf>
    <xf numFmtId="0" fontId="17" fillId="0" borderId="0" xfId="3" applyFont="1" applyFill="1" applyBorder="1"/>
    <xf numFmtId="0" fontId="95" fillId="0" borderId="0" xfId="3" applyFont="1" applyFill="1" applyBorder="1" applyAlignment="1">
      <alignment horizontal="center" vertical="center"/>
    </xf>
    <xf numFmtId="0" fontId="99" fillId="0" borderId="0" xfId="3" applyFont="1" applyFill="1" applyBorder="1" applyAlignment="1">
      <alignment horizontal="center" vertical="center" wrapText="1"/>
    </xf>
    <xf numFmtId="0" fontId="25" fillId="0" borderId="0" xfId="6" applyFont="1" applyFill="1" applyBorder="1" applyAlignment="1">
      <alignment wrapText="1"/>
    </xf>
    <xf numFmtId="0" fontId="42" fillId="0" borderId="0" xfId="0" applyFont="1" applyFill="1" applyBorder="1" applyAlignment="1">
      <alignment horizontal="left" vertical="center" wrapText="1"/>
    </xf>
    <xf numFmtId="0" fontId="42" fillId="0" borderId="0" xfId="0" quotePrefix="1" applyFont="1" applyFill="1" applyBorder="1" applyAlignment="1">
      <alignment horizontal="left" vertical="center" wrapText="1"/>
    </xf>
    <xf numFmtId="0" fontId="4" fillId="0" borderId="0" xfId="3" applyFill="1" applyBorder="1"/>
    <xf numFmtId="0" fontId="7" fillId="10" borderId="25" xfId="3" applyFont="1" applyFill="1" applyBorder="1" applyAlignment="1">
      <alignment horizontal="center" vertical="center"/>
    </xf>
    <xf numFmtId="0" fontId="42" fillId="0" borderId="0" xfId="0" applyFont="1" applyAlignment="1">
      <alignment horizontal="center"/>
    </xf>
    <xf numFmtId="0" fontId="4" fillId="0" borderId="0" xfId="3" applyAlignment="1">
      <alignment horizontal="center"/>
    </xf>
    <xf numFmtId="0" fontId="21" fillId="0" borderId="0" xfId="3" applyFont="1" applyBorder="1" applyAlignment="1">
      <alignment horizontal="center" vertical="center"/>
    </xf>
    <xf numFmtId="165" fontId="4" fillId="9" borderId="35" xfId="3" applyNumberFormat="1" applyFont="1" applyFill="1" applyBorder="1" applyAlignment="1" applyProtection="1">
      <alignment horizontal="center" vertical="center" wrapText="1"/>
      <protection locked="0"/>
    </xf>
    <xf numFmtId="165" fontId="4" fillId="9" borderId="36" xfId="3" applyNumberFormat="1" applyFont="1" applyFill="1" applyBorder="1" applyAlignment="1" applyProtection="1">
      <alignment horizontal="center" vertical="center" wrapText="1"/>
      <protection locked="0"/>
    </xf>
    <xf numFmtId="165" fontId="97" fillId="11" borderId="28" xfId="3" applyNumberFormat="1" applyFont="1" applyFill="1" applyBorder="1" applyAlignment="1" applyProtection="1">
      <alignment horizontal="center" vertical="center"/>
    </xf>
    <xf numFmtId="0" fontId="96" fillId="0" borderId="0" xfId="3" applyFont="1" applyFill="1" applyBorder="1" applyAlignment="1">
      <alignment horizontal="left" indent="2"/>
    </xf>
    <xf numFmtId="165" fontId="7" fillId="11" borderId="28" xfId="3" applyNumberFormat="1" applyFont="1" applyFill="1" applyBorder="1" applyAlignment="1" applyProtection="1">
      <alignment horizontal="center" vertical="center"/>
    </xf>
    <xf numFmtId="0" fontId="96" fillId="0" borderId="0" xfId="3" applyFont="1" applyBorder="1" applyAlignment="1">
      <alignment horizontal="left" indent="2"/>
    </xf>
    <xf numFmtId="165" fontId="4" fillId="9" borderId="34" xfId="3" applyNumberFormat="1" applyFont="1" applyFill="1" applyBorder="1" applyAlignment="1" applyProtection="1">
      <alignment horizontal="center" vertical="center" wrapText="1"/>
      <protection locked="0"/>
    </xf>
    <xf numFmtId="0" fontId="4" fillId="0" borderId="33" xfId="3" applyFont="1" applyFill="1" applyBorder="1" applyAlignment="1">
      <alignment horizontal="left"/>
    </xf>
    <xf numFmtId="165" fontId="7" fillId="11" borderId="28" xfId="3" applyNumberFormat="1" applyFont="1" applyFill="1" applyBorder="1" applyAlignment="1">
      <alignment horizontal="center" vertical="center"/>
    </xf>
    <xf numFmtId="0" fontId="4" fillId="0" borderId="0" xfId="0" applyFont="1"/>
    <xf numFmtId="0" fontId="0" fillId="0" borderId="0" xfId="0" applyBorder="1"/>
    <xf numFmtId="0" fontId="104" fillId="0" borderId="0" xfId="0" applyFont="1" applyBorder="1"/>
    <xf numFmtId="0" fontId="104" fillId="0" borderId="0" xfId="0" applyFont="1" applyFill="1" applyBorder="1"/>
    <xf numFmtId="0" fontId="105" fillId="0" borderId="0" xfId="0" applyFont="1" applyBorder="1" applyAlignment="1">
      <alignment horizontal="right" vertical="center"/>
    </xf>
    <xf numFmtId="0" fontId="4" fillId="0" borderId="0" xfId="3" applyFont="1" applyFill="1" applyBorder="1" applyAlignment="1">
      <alignment horizontal="left" indent="2"/>
    </xf>
    <xf numFmtId="0" fontId="4" fillId="0" borderId="0" xfId="3" applyFont="1" applyFill="1" applyBorder="1" applyAlignment="1">
      <alignment horizontal="left"/>
    </xf>
    <xf numFmtId="0" fontId="4" fillId="0" borderId="33" xfId="3" applyFont="1" applyFill="1" applyBorder="1" applyAlignment="1">
      <alignment horizontal="left" indent="2"/>
    </xf>
    <xf numFmtId="0" fontId="96" fillId="0" borderId="29" xfId="3" applyFont="1" applyFill="1" applyBorder="1" applyAlignment="1">
      <alignment horizontal="left" vertical="center" indent="1"/>
    </xf>
    <xf numFmtId="0" fontId="96" fillId="0" borderId="0" xfId="3" applyFont="1" applyFill="1" applyBorder="1" applyAlignment="1">
      <alignment horizontal="left" vertical="center" indent="1"/>
    </xf>
    <xf numFmtId="0" fontId="96" fillId="0" borderId="31" xfId="3" applyFont="1" applyFill="1" applyBorder="1" applyAlignment="1">
      <alignment horizontal="left" vertical="center" indent="1"/>
    </xf>
    <xf numFmtId="0" fontId="42" fillId="0" borderId="0" xfId="0" applyFont="1" applyBorder="1" applyAlignment="1">
      <alignment horizontal="center"/>
    </xf>
    <xf numFmtId="0" fontId="7" fillId="14" borderId="27" xfId="3" applyFont="1" applyFill="1" applyBorder="1" applyAlignment="1">
      <alignment horizontal="left" vertical="center"/>
    </xf>
    <xf numFmtId="0" fontId="12" fillId="14" borderId="26" xfId="3" applyFont="1" applyFill="1" applyBorder="1" applyAlignment="1">
      <alignment horizontal="left" vertical="center"/>
    </xf>
    <xf numFmtId="0" fontId="12" fillId="14" borderId="37" xfId="3" applyFont="1" applyFill="1" applyBorder="1" applyAlignment="1">
      <alignment horizontal="left" vertical="center"/>
    </xf>
    <xf numFmtId="0" fontId="12" fillId="14" borderId="38" xfId="3" applyFont="1" applyFill="1" applyBorder="1" applyAlignment="1">
      <alignment horizontal="left" vertical="center"/>
    </xf>
    <xf numFmtId="0" fontId="12" fillId="14" borderId="37" xfId="3" applyFont="1" applyFill="1" applyBorder="1" applyAlignment="1">
      <alignment horizontal="left"/>
    </xf>
    <xf numFmtId="0" fontId="12" fillId="14" borderId="38" xfId="3" applyFont="1" applyFill="1" applyBorder="1" applyAlignment="1">
      <alignment horizontal="left"/>
    </xf>
    <xf numFmtId="0" fontId="12" fillId="14" borderId="39" xfId="3" applyFont="1" applyFill="1" applyBorder="1" applyAlignment="1">
      <alignment horizontal="left"/>
    </xf>
    <xf numFmtId="0" fontId="4" fillId="13" borderId="0" xfId="3" applyFill="1" applyAlignment="1">
      <alignment horizontal="center"/>
    </xf>
    <xf numFmtId="0" fontId="96" fillId="0" borderId="32" xfId="3" applyFont="1" applyFill="1" applyBorder="1" applyAlignment="1">
      <alignment horizontal="left" vertical="center" indent="1"/>
    </xf>
    <xf numFmtId="0" fontId="4" fillId="0" borderId="42" xfId="3" applyFont="1" applyFill="1" applyBorder="1" applyAlignment="1">
      <alignment vertical="center"/>
    </xf>
    <xf numFmtId="0" fontId="4" fillId="0" borderId="30" xfId="3" applyFont="1" applyFill="1" applyBorder="1" applyAlignment="1">
      <alignment vertical="center"/>
    </xf>
    <xf numFmtId="0" fontId="4" fillId="0" borderId="32" xfId="3" applyFont="1" applyFill="1" applyBorder="1" applyAlignment="1">
      <alignment vertical="center"/>
    </xf>
    <xf numFmtId="0" fontId="4" fillId="0" borderId="41" xfId="3" applyFont="1" applyFill="1" applyBorder="1" applyAlignment="1">
      <alignment horizontal="left" vertical="center" indent="1"/>
    </xf>
    <xf numFmtId="0" fontId="4" fillId="0" borderId="29" xfId="3" applyFont="1" applyFill="1" applyBorder="1" applyAlignment="1">
      <alignment horizontal="left" vertical="center" indent="1"/>
    </xf>
    <xf numFmtId="0" fontId="4" fillId="0" borderId="31" xfId="3" applyFont="1" applyFill="1" applyBorder="1" applyAlignment="1">
      <alignment horizontal="left" vertical="center" indent="1"/>
    </xf>
    <xf numFmtId="0" fontId="4" fillId="0" borderId="0" xfId="3" applyFont="1" applyFill="1" applyBorder="1" applyAlignment="1">
      <alignment horizontal="left" indent="1"/>
    </xf>
    <xf numFmtId="0" fontId="4" fillId="0" borderId="30" xfId="3" applyFont="1" applyFill="1" applyBorder="1" applyAlignment="1">
      <alignment horizontal="left" vertical="center" indent="1"/>
    </xf>
    <xf numFmtId="165" fontId="7" fillId="11" borderId="35" xfId="3" applyNumberFormat="1" applyFont="1" applyFill="1" applyBorder="1" applyAlignment="1" applyProtection="1">
      <alignment horizontal="center" vertical="center"/>
    </xf>
    <xf numFmtId="0" fontId="12" fillId="14" borderId="38" xfId="3" applyFont="1" applyFill="1" applyBorder="1" applyAlignment="1">
      <alignment horizontal="left" vertical="top"/>
    </xf>
    <xf numFmtId="0" fontId="42" fillId="11" borderId="35" xfId="0" applyFont="1" applyFill="1" applyBorder="1"/>
    <xf numFmtId="165" fontId="7" fillId="11" borderId="32" xfId="3" applyNumberFormat="1" applyFont="1" applyFill="1" applyBorder="1" applyAlignment="1">
      <alignment horizontal="center" vertical="center"/>
    </xf>
    <xf numFmtId="165" fontId="97" fillId="11" borderId="38" xfId="3" applyNumberFormat="1" applyFont="1" applyFill="1" applyBorder="1" applyAlignment="1" applyProtection="1">
      <alignment horizontal="center" vertical="center"/>
    </xf>
    <xf numFmtId="0" fontId="100" fillId="0" borderId="0" xfId="3" applyFont="1" applyFill="1" applyBorder="1"/>
    <xf numFmtId="0" fontId="101" fillId="0" borderId="0" xfId="3" applyFont="1" applyFill="1" applyBorder="1"/>
    <xf numFmtId="3" fontId="4" fillId="0" borderId="0" xfId="3" applyNumberFormat="1" applyFont="1" applyFill="1" applyBorder="1" applyAlignment="1">
      <alignment horizontal="center"/>
    </xf>
    <xf numFmtId="0" fontId="42" fillId="0" borderId="0" xfId="0" applyFont="1" applyAlignment="1"/>
    <xf numFmtId="0" fontId="11" fillId="0" borderId="0" xfId="0" applyFont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32" fillId="0" borderId="0" xfId="0" applyFont="1" applyFill="1" applyBorder="1" applyAlignment="1" applyProtection="1">
      <alignment vertical="center" wrapText="1"/>
    </xf>
    <xf numFmtId="14" fontId="75" fillId="0" borderId="0" xfId="0" applyNumberFormat="1" applyFont="1" applyFill="1" applyBorder="1" applyAlignment="1" applyProtection="1">
      <alignment horizontal="center" vertical="center" wrapText="1"/>
    </xf>
    <xf numFmtId="0" fontId="4" fillId="0" borderId="29" xfId="3" applyFont="1" applyFill="1" applyBorder="1" applyAlignment="1">
      <alignment horizontal="left" vertical="center" indent="1"/>
    </xf>
    <xf numFmtId="0" fontId="4" fillId="0" borderId="30" xfId="3" applyFont="1" applyFill="1" applyBorder="1" applyAlignment="1">
      <alignment horizontal="left" vertical="center" indent="1"/>
    </xf>
    <xf numFmtId="0" fontId="12" fillId="14" borderId="37" xfId="3" applyFont="1" applyFill="1" applyBorder="1" applyAlignment="1">
      <alignment horizontal="left" vertical="center"/>
    </xf>
    <xf numFmtId="165" fontId="7" fillId="11" borderId="55" xfId="3" applyNumberFormat="1" applyFont="1" applyFill="1" applyBorder="1" applyAlignment="1" applyProtection="1">
      <alignment horizontal="center" vertical="center"/>
    </xf>
    <xf numFmtId="0" fontId="42" fillId="11" borderId="56" xfId="0" applyFont="1" applyFill="1" applyBorder="1"/>
    <xf numFmtId="165" fontId="7" fillId="11" borderId="36" xfId="3" applyNumberFormat="1" applyFont="1" applyFill="1" applyBorder="1" applyAlignment="1" applyProtection="1">
      <alignment horizontal="center" vertical="center"/>
    </xf>
    <xf numFmtId="166" fontId="120" fillId="3" borderId="2" xfId="0" applyNumberFormat="1" applyFont="1" applyFill="1" applyBorder="1" applyAlignment="1" applyProtection="1">
      <alignment horizontal="right" vertical="center"/>
      <protection locked="0"/>
    </xf>
    <xf numFmtId="0" fontId="75" fillId="3" borderId="2" xfId="0" applyNumberFormat="1" applyFont="1" applyFill="1" applyBorder="1" applyAlignment="1" applyProtection="1">
      <alignment horizontal="center" vertical="center"/>
      <protection locked="0"/>
    </xf>
    <xf numFmtId="14" fontId="68" fillId="3" borderId="44" xfId="0" applyNumberFormat="1" applyFont="1" applyFill="1" applyBorder="1" applyAlignment="1" applyProtection="1">
      <alignment horizontal="left" vertical="center" indent="1"/>
      <protection locked="0"/>
    </xf>
    <xf numFmtId="0" fontId="5" fillId="0" borderId="0" xfId="0" applyNumberFormat="1" applyFont="1" applyBorder="1" applyAlignment="1" applyProtection="1"/>
    <xf numFmtId="0" fontId="9" fillId="0" borderId="0" xfId="0" applyNumberFormat="1" applyFont="1" applyBorder="1" applyAlignment="1" applyProtection="1"/>
    <xf numFmtId="0" fontId="5" fillId="0" borderId="0" xfId="0" applyFont="1" applyProtection="1"/>
    <xf numFmtId="0" fontId="6" fillId="0" borderId="0" xfId="0" applyNumberFormat="1" applyFont="1" applyBorder="1" applyAlignment="1" applyProtection="1"/>
    <xf numFmtId="22" fontId="6" fillId="0" borderId="0" xfId="0" applyNumberFormat="1" applyFont="1" applyBorder="1" applyAlignment="1" applyProtection="1"/>
    <xf numFmtId="0" fontId="69" fillId="0" borderId="0" xfId="0" applyNumberFormat="1" applyFont="1" applyFill="1" applyBorder="1" applyAlignment="1" applyProtection="1"/>
    <xf numFmtId="0" fontId="61" fillId="0" borderId="0" xfId="0" applyNumberFormat="1" applyFont="1" applyFill="1" applyBorder="1" applyAlignment="1" applyProtection="1">
      <alignment vertical="center"/>
    </xf>
    <xf numFmtId="0" fontId="79" fillId="0" borderId="0" xfId="0" applyNumberFormat="1" applyFont="1" applyFill="1" applyBorder="1" applyAlignment="1" applyProtection="1">
      <alignment vertical="top"/>
    </xf>
    <xf numFmtId="0" fontId="67" fillId="0" borderId="0" xfId="0" applyNumberFormat="1" applyFont="1" applyFill="1" applyBorder="1" applyAlignment="1" applyProtection="1"/>
    <xf numFmtId="0" fontId="103" fillId="0" borderId="0" xfId="0" applyNumberFormat="1" applyFont="1" applyFill="1" applyBorder="1" applyAlignment="1" applyProtection="1">
      <alignment horizontal="center"/>
    </xf>
    <xf numFmtId="0" fontId="83" fillId="0" borderId="0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horizontal="center"/>
    </xf>
    <xf numFmtId="0" fontId="49" fillId="0" borderId="0" xfId="0" applyNumberFormat="1" applyFont="1" applyFill="1" applyBorder="1" applyAlignment="1" applyProtection="1">
      <alignment vertical="center"/>
    </xf>
    <xf numFmtId="0" fontId="37" fillId="0" borderId="0" xfId="0" applyNumberFormat="1" applyFont="1" applyFill="1" applyBorder="1" applyAlignment="1" applyProtection="1">
      <alignment vertical="center"/>
    </xf>
    <xf numFmtId="0" fontId="52" fillId="0" borderId="0" xfId="0" applyNumberFormat="1" applyFont="1" applyFill="1" applyBorder="1" applyAlignment="1" applyProtection="1">
      <alignment vertical="center"/>
    </xf>
    <xf numFmtId="0" fontId="55" fillId="0" borderId="0" xfId="0" applyNumberFormat="1" applyFont="1" applyFill="1" applyBorder="1" applyAlignment="1" applyProtection="1">
      <alignment vertical="center"/>
    </xf>
    <xf numFmtId="0" fontId="53" fillId="0" borderId="0" xfId="0" applyNumberFormat="1" applyFont="1" applyBorder="1" applyAlignment="1" applyProtection="1"/>
    <xf numFmtId="0" fontId="54" fillId="0" borderId="0" xfId="0" applyFont="1" applyProtection="1"/>
    <xf numFmtId="0" fontId="106" fillId="0" borderId="0" xfId="0" applyNumberFormat="1" applyFont="1" applyBorder="1" applyAlignment="1" applyProtection="1"/>
    <xf numFmtId="0" fontId="37" fillId="0" borderId="0" xfId="0" applyNumberFormat="1" applyFont="1" applyFill="1" applyBorder="1" applyAlignment="1" applyProtection="1">
      <alignment horizontal="center" vertical="center"/>
    </xf>
    <xf numFmtId="0" fontId="55" fillId="0" borderId="0" xfId="0" applyNumberFormat="1" applyFont="1" applyFill="1" applyBorder="1" applyAlignment="1" applyProtection="1">
      <alignment horizontal="center" vertical="center"/>
    </xf>
    <xf numFmtId="0" fontId="51" fillId="0" borderId="0" xfId="0" applyNumberFormat="1" applyFont="1" applyFill="1" applyBorder="1" applyAlignment="1" applyProtection="1">
      <alignment horizontal="left" vertical="center"/>
    </xf>
    <xf numFmtId="0" fontId="59" fillId="0" borderId="0" xfId="0" applyNumberFormat="1" applyFont="1" applyFill="1" applyBorder="1" applyAlignment="1" applyProtection="1">
      <alignment vertical="center"/>
    </xf>
    <xf numFmtId="166" fontId="83" fillId="0" borderId="0" xfId="0" applyNumberFormat="1" applyFont="1" applyFill="1" applyBorder="1" applyAlignment="1" applyProtection="1">
      <alignment horizontal="right" vertical="center"/>
    </xf>
    <xf numFmtId="0" fontId="51" fillId="0" borderId="0" xfId="0" applyNumberFormat="1" applyFont="1" applyFill="1" applyBorder="1" applyAlignment="1" applyProtection="1">
      <alignment vertical="center"/>
    </xf>
    <xf numFmtId="0" fontId="57" fillId="0" borderId="0" xfId="0" applyNumberFormat="1" applyFont="1" applyFill="1" applyBorder="1" applyAlignment="1" applyProtection="1">
      <alignment vertical="center"/>
    </xf>
    <xf numFmtId="0" fontId="58" fillId="0" borderId="0" xfId="0" applyNumberFormat="1" applyFont="1" applyFill="1" applyBorder="1" applyAlignment="1" applyProtection="1">
      <alignment vertical="center"/>
    </xf>
    <xf numFmtId="0" fontId="121" fillId="0" borderId="0" xfId="0" applyNumberFormat="1" applyFont="1" applyFill="1" applyBorder="1" applyAlignment="1" applyProtection="1">
      <alignment vertical="center"/>
    </xf>
    <xf numFmtId="0" fontId="111" fillId="0" borderId="0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/>
    <xf numFmtId="0" fontId="62" fillId="0" borderId="0" xfId="0" applyNumberFormat="1" applyFont="1" applyFill="1" applyBorder="1" applyAlignment="1" applyProtection="1"/>
    <xf numFmtId="0" fontId="46" fillId="0" borderId="0" xfId="0" applyNumberFormat="1" applyFont="1" applyBorder="1" applyAlignment="1" applyProtection="1"/>
    <xf numFmtId="0" fontId="46" fillId="0" borderId="0" xfId="0" applyFont="1" applyProtection="1"/>
    <xf numFmtId="0" fontId="32" fillId="0" borderId="9" xfId="0" applyNumberFormat="1" applyFont="1" applyFill="1" applyBorder="1" applyAlignment="1" applyProtection="1">
      <alignment vertical="center"/>
    </xf>
    <xf numFmtId="0" fontId="35" fillId="0" borderId="3" xfId="0" applyNumberFormat="1" applyFont="1" applyFill="1" applyBorder="1" applyAlignment="1" applyProtection="1">
      <alignment vertical="center"/>
    </xf>
    <xf numFmtId="0" fontId="35" fillId="0" borderId="16" xfId="0" applyNumberFormat="1" applyFont="1" applyFill="1" applyBorder="1" applyAlignment="1" applyProtection="1">
      <alignment vertical="center"/>
    </xf>
    <xf numFmtId="0" fontId="35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Border="1" applyAlignment="1" applyProtection="1"/>
    <xf numFmtId="0" fontId="27" fillId="0" borderId="11" xfId="0" applyNumberFormat="1" applyFont="1" applyFill="1" applyBorder="1" applyAlignment="1" applyProtection="1">
      <alignment horizontal="center"/>
    </xf>
    <xf numFmtId="0" fontId="108" fillId="0" borderId="0" xfId="0" applyNumberFormat="1" applyFont="1" applyFill="1" applyBorder="1" applyAlignment="1" applyProtection="1">
      <alignment vertical="center"/>
    </xf>
    <xf numFmtId="0" fontId="107" fillId="0" borderId="0" xfId="0" applyNumberFormat="1" applyFont="1" applyFill="1" applyBorder="1" applyAlignment="1" applyProtection="1">
      <alignment vertical="center"/>
    </xf>
    <xf numFmtId="0" fontId="6" fillId="0" borderId="0" xfId="0" applyFont="1" applyBorder="1" applyProtection="1"/>
    <xf numFmtId="0" fontId="6" fillId="0" borderId="19" xfId="0" applyNumberFormat="1" applyFont="1" applyBorder="1" applyAlignment="1" applyProtection="1"/>
    <xf numFmtId="0" fontId="32" fillId="0" borderId="11" xfId="0" applyNumberFormat="1" applyFont="1" applyFill="1" applyBorder="1" applyAlignment="1" applyProtection="1">
      <alignment vertical="center"/>
    </xf>
    <xf numFmtId="0" fontId="35" fillId="0" borderId="19" xfId="0" applyNumberFormat="1" applyFont="1" applyFill="1" applyBorder="1" applyAlignment="1" applyProtection="1">
      <alignment vertical="center"/>
    </xf>
    <xf numFmtId="0" fontId="45" fillId="0" borderId="11" xfId="0" applyNumberFormat="1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30" fillId="0" borderId="11" xfId="0" applyNumberFormat="1" applyFont="1" applyFill="1" applyBorder="1" applyAlignment="1" applyProtection="1">
      <alignment horizontal="left" vertical="center"/>
    </xf>
    <xf numFmtId="0" fontId="35" fillId="0" borderId="0" xfId="0" applyNumberFormat="1" applyFont="1" applyFill="1" applyBorder="1" applyAlignment="1" applyProtection="1">
      <alignment horizontal="left" vertical="center"/>
    </xf>
    <xf numFmtId="0" fontId="35" fillId="0" borderId="19" xfId="0" applyNumberFormat="1" applyFont="1" applyFill="1" applyBorder="1" applyAlignment="1" applyProtection="1">
      <alignment horizontal="left" vertical="center"/>
    </xf>
    <xf numFmtId="0" fontId="32" fillId="0" borderId="11" xfId="0" applyNumberFormat="1" applyFont="1" applyFill="1" applyBorder="1" applyAlignment="1" applyProtection="1">
      <alignment horizontal="left" vertical="center"/>
    </xf>
    <xf numFmtId="0" fontId="107" fillId="0" borderId="0" xfId="0" applyNumberFormat="1" applyFont="1" applyFill="1" applyBorder="1" applyAlignment="1" applyProtection="1">
      <alignment horizontal="center"/>
    </xf>
    <xf numFmtId="0" fontId="6" fillId="0" borderId="19" xfId="0" applyNumberFormat="1" applyFont="1" applyFill="1" applyBorder="1" applyAlignment="1" applyProtection="1"/>
    <xf numFmtId="0" fontId="4" fillId="0" borderId="11" xfId="0" applyNumberFormat="1" applyFont="1" applyBorder="1" applyAlignment="1" applyProtection="1"/>
    <xf numFmtId="0" fontId="80" fillId="7" borderId="2" xfId="0" applyNumberFormat="1" applyFont="1" applyFill="1" applyBorder="1" applyAlignment="1" applyProtection="1">
      <alignment horizontal="center" vertical="center"/>
    </xf>
    <xf numFmtId="0" fontId="80" fillId="7" borderId="2" xfId="0" applyNumberFormat="1" applyFont="1" applyFill="1" applyBorder="1" applyAlignment="1" applyProtection="1">
      <alignment horizontal="center" vertical="center" wrapText="1"/>
    </xf>
    <xf numFmtId="0" fontId="32" fillId="0" borderId="11" xfId="0" applyNumberFormat="1" applyFont="1" applyFill="1" applyBorder="1" applyAlignment="1" applyProtection="1">
      <alignment vertical="center" wrapText="1"/>
    </xf>
    <xf numFmtId="0" fontId="46" fillId="0" borderId="0" xfId="0" applyFont="1" applyBorder="1" applyProtection="1"/>
    <xf numFmtId="0" fontId="4" fillId="0" borderId="19" xfId="0" applyNumberFormat="1" applyFont="1" applyBorder="1" applyAlignment="1" applyProtection="1"/>
    <xf numFmtId="0" fontId="51" fillId="0" borderId="11" xfId="0" applyNumberFormat="1" applyFont="1" applyFill="1" applyBorder="1" applyAlignment="1" applyProtection="1">
      <alignment vertical="center"/>
    </xf>
    <xf numFmtId="0" fontId="27" fillId="0" borderId="0" xfId="0" applyNumberFormat="1" applyFont="1" applyFill="1" applyBorder="1" applyAlignment="1" applyProtection="1">
      <alignment horizontal="center"/>
    </xf>
    <xf numFmtId="0" fontId="8" fillId="0" borderId="0" xfId="4" applyNumberFormat="1" applyFont="1" applyFill="1" applyBorder="1" applyAlignment="1" applyProtection="1"/>
    <xf numFmtId="0" fontId="32" fillId="0" borderId="11" xfId="4" applyNumberFormat="1" applyFont="1" applyFill="1" applyBorder="1" applyAlignment="1" applyProtection="1">
      <alignment vertical="center"/>
    </xf>
    <xf numFmtId="0" fontId="35" fillId="0" borderId="0" xfId="4" applyNumberFormat="1" applyFont="1" applyFill="1" applyBorder="1" applyAlignment="1" applyProtection="1">
      <alignment vertical="center"/>
    </xf>
    <xf numFmtId="0" fontId="35" fillId="0" borderId="19" xfId="4" applyNumberFormat="1" applyFont="1" applyFill="1" applyBorder="1" applyAlignment="1" applyProtection="1">
      <alignment vertical="center"/>
    </xf>
    <xf numFmtId="0" fontId="8" fillId="0" borderId="11" xfId="4" applyNumberFormat="1" applyFont="1" applyFill="1" applyBorder="1" applyAlignment="1" applyProtection="1"/>
    <xf numFmtId="0" fontId="32" fillId="0" borderId="11" xfId="4" applyNumberFormat="1" applyFont="1" applyFill="1" applyBorder="1" applyAlignment="1" applyProtection="1"/>
    <xf numFmtId="0" fontId="125" fillId="0" borderId="11" xfId="4" applyNumberFormat="1" applyFont="1" applyFill="1" applyBorder="1" applyAlignment="1" applyProtection="1">
      <alignment horizontal="left" vertical="top" indent="1"/>
    </xf>
    <xf numFmtId="0" fontId="124" fillId="0" borderId="0" xfId="4" applyNumberFormat="1" applyFont="1" applyFill="1" applyBorder="1" applyAlignment="1" applyProtection="1">
      <alignment vertical="top"/>
    </xf>
    <xf numFmtId="0" fontId="49" fillId="0" borderId="0" xfId="4" applyNumberFormat="1" applyFont="1" applyFill="1" applyBorder="1" applyAlignment="1" applyProtection="1">
      <alignment vertical="center"/>
    </xf>
    <xf numFmtId="0" fontId="107" fillId="0" borderId="0" xfId="4" applyNumberFormat="1" applyFont="1" applyFill="1" applyBorder="1" applyAlignment="1" applyProtection="1">
      <alignment vertical="center"/>
    </xf>
    <xf numFmtId="0" fontId="32" fillId="0" borderId="11" xfId="0" applyNumberFormat="1" applyFont="1" applyBorder="1" applyAlignment="1" applyProtection="1"/>
    <xf numFmtId="0" fontId="35" fillId="0" borderId="0" xfId="0" applyNumberFormat="1" applyFont="1" applyBorder="1" applyAlignment="1" applyProtection="1">
      <alignment vertical="center"/>
    </xf>
    <xf numFmtId="0" fontId="126" fillId="0" borderId="11" xfId="0" applyNumberFormat="1" applyFont="1" applyBorder="1" applyAlignment="1" applyProtection="1">
      <alignment horizontal="left" vertical="top" indent="1"/>
    </xf>
    <xf numFmtId="0" fontId="103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Border="1" applyAlignment="1" applyProtection="1">
      <alignment vertical="center" wrapText="1"/>
    </xf>
    <xf numFmtId="0" fontId="125" fillId="0" borderId="11" xfId="0" applyNumberFormat="1" applyFont="1" applyBorder="1" applyAlignment="1" applyProtection="1">
      <alignment horizontal="left" vertical="top" indent="1"/>
    </xf>
    <xf numFmtId="0" fontId="114" fillId="0" borderId="19" xfId="0" applyNumberFormat="1" applyFont="1" applyBorder="1" applyAlignment="1" applyProtection="1"/>
    <xf numFmtId="0" fontId="114" fillId="0" borderId="0" xfId="0" applyNumberFormat="1" applyFont="1" applyBorder="1" applyAlignment="1" applyProtection="1"/>
    <xf numFmtId="0" fontId="71" fillId="7" borderId="11" xfId="0" applyNumberFormat="1" applyFont="1" applyFill="1" applyBorder="1" applyAlignment="1" applyProtection="1"/>
    <xf numFmtId="0" fontId="109" fillId="7" borderId="0" xfId="0" applyNumberFormat="1" applyFont="1" applyFill="1" applyBorder="1" applyAlignment="1" applyProtection="1">
      <alignment vertical="center"/>
    </xf>
    <xf numFmtId="0" fontId="109" fillId="0" borderId="0" xfId="0" applyNumberFormat="1" applyFont="1" applyBorder="1" applyAlignment="1" applyProtection="1">
      <alignment vertical="center"/>
    </xf>
    <xf numFmtId="0" fontId="84" fillId="7" borderId="11" xfId="0" applyNumberFormat="1" applyFont="1" applyFill="1" applyBorder="1" applyAlignment="1" applyProtection="1">
      <alignment vertical="top"/>
    </xf>
    <xf numFmtId="0" fontId="5" fillId="0" borderId="7" xfId="0" applyNumberFormat="1" applyFont="1" applyBorder="1" applyAlignment="1" applyProtection="1"/>
    <xf numFmtId="0" fontId="6" fillId="0" borderId="12" xfId="0" applyNumberFormat="1" applyFont="1" applyBorder="1" applyAlignment="1" applyProtection="1"/>
    <xf numFmtId="0" fontId="6" fillId="0" borderId="12" xfId="0" applyFont="1" applyBorder="1" applyProtection="1"/>
    <xf numFmtId="0" fontId="6" fillId="0" borderId="20" xfId="0" applyNumberFormat="1" applyFont="1" applyBorder="1" applyAlignment="1" applyProtection="1"/>
    <xf numFmtId="0" fontId="45" fillId="0" borderId="0" xfId="0" applyNumberFormat="1" applyFont="1" applyBorder="1" applyAlignment="1" applyProtection="1">
      <alignment vertical="center"/>
    </xf>
    <xf numFmtId="0" fontId="27" fillId="0" borderId="0" xfId="0" applyNumberFormat="1" applyFont="1" applyBorder="1" applyAlignment="1" applyProtection="1">
      <alignment vertical="center"/>
    </xf>
    <xf numFmtId="0" fontId="56" fillId="0" borderId="0" xfId="0" applyNumberFormat="1" applyFont="1" applyBorder="1" applyAlignment="1" applyProtection="1">
      <alignment vertical="center"/>
    </xf>
    <xf numFmtId="0" fontId="45" fillId="0" borderId="9" xfId="0" applyNumberFormat="1" applyFont="1" applyBorder="1" applyAlignment="1" applyProtection="1">
      <alignment vertical="center"/>
    </xf>
    <xf numFmtId="0" fontId="45" fillId="0" borderId="3" xfId="0" applyNumberFormat="1" applyFont="1" applyBorder="1" applyAlignment="1" applyProtection="1">
      <alignment vertical="center"/>
    </xf>
    <xf numFmtId="0" fontId="27" fillId="0" borderId="3" xfId="0" applyNumberFormat="1" applyFont="1" applyBorder="1" applyAlignment="1" applyProtection="1">
      <alignment vertical="center"/>
    </xf>
    <xf numFmtId="0" fontId="56" fillId="0" borderId="4" xfId="0" applyNumberFormat="1" applyFont="1" applyBorder="1" applyAlignment="1" applyProtection="1">
      <alignment vertical="center"/>
    </xf>
    <xf numFmtId="0" fontId="46" fillId="0" borderId="9" xfId="0" applyNumberFormat="1" applyFont="1" applyFill="1" applyBorder="1" applyAlignment="1" applyProtection="1"/>
    <xf numFmtId="0" fontId="46" fillId="0" borderId="3" xfId="0" applyNumberFormat="1" applyFont="1" applyFill="1" applyBorder="1" applyAlignment="1" applyProtection="1"/>
    <xf numFmtId="0" fontId="46" fillId="0" borderId="3" xfId="0" applyFont="1" applyFill="1" applyBorder="1" applyProtection="1"/>
    <xf numFmtId="0" fontId="9" fillId="0" borderId="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64" fillId="0" borderId="0" xfId="0" applyNumberFormat="1" applyFont="1" applyFill="1" applyBorder="1" applyAlignment="1" applyProtection="1"/>
    <xf numFmtId="0" fontId="64" fillId="0" borderId="0" xfId="0" applyNumberFormat="1" applyFont="1" applyBorder="1" applyAlignment="1" applyProtection="1"/>
    <xf numFmtId="0" fontId="110" fillId="0" borderId="0" xfId="0" applyNumberFormat="1" applyFont="1" applyBorder="1" applyAlignment="1" applyProtection="1"/>
    <xf numFmtId="0" fontId="73" fillId="0" borderId="11" xfId="0" applyNumberFormat="1" applyFont="1" applyBorder="1" applyAlignment="1" applyProtection="1"/>
    <xf numFmtId="0" fontId="73" fillId="0" borderId="0" xfId="0" applyNumberFormat="1" applyFont="1" applyBorder="1" applyAlignment="1" applyProtection="1">
      <alignment vertical="center"/>
    </xf>
    <xf numFmtId="0" fontId="73" fillId="0" borderId="10" xfId="0" applyNumberFormat="1" applyFont="1" applyBorder="1" applyAlignment="1" applyProtection="1">
      <alignment vertical="center"/>
    </xf>
    <xf numFmtId="0" fontId="6" fillId="0" borderId="11" xfId="0" applyNumberFormat="1" applyFont="1" applyFill="1" applyBorder="1" applyAlignment="1" applyProtection="1"/>
    <xf numFmtId="0" fontId="51" fillId="0" borderId="0" xfId="0" applyNumberFormat="1" applyFont="1" applyBorder="1" applyAlignment="1" applyProtection="1">
      <alignment horizontal="center" vertical="center"/>
    </xf>
    <xf numFmtId="0" fontId="9" fillId="0" borderId="1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46" fillId="0" borderId="0" xfId="0" applyNumberFormat="1" applyFont="1" applyFill="1" applyBorder="1" applyAlignment="1" applyProtection="1"/>
    <xf numFmtId="0" fontId="73" fillId="0" borderId="11" xfId="0" applyNumberFormat="1" applyFont="1" applyFill="1" applyBorder="1" applyAlignment="1" applyProtection="1">
      <alignment vertical="center"/>
    </xf>
    <xf numFmtId="0" fontId="36" fillId="0" borderId="0" xfId="0" applyNumberFormat="1" applyFont="1" applyFill="1" applyBorder="1" applyAlignment="1" applyProtection="1">
      <alignment vertical="center"/>
    </xf>
    <xf numFmtId="0" fontId="51" fillId="0" borderId="10" xfId="0" applyNumberFormat="1" applyFont="1" applyBorder="1" applyAlignment="1" applyProtection="1">
      <alignment vertical="center"/>
    </xf>
    <xf numFmtId="0" fontId="90" fillId="0" borderId="0" xfId="0" applyNumberFormat="1" applyFont="1" applyFill="1" applyBorder="1" applyAlignment="1" applyProtection="1">
      <alignment vertical="center"/>
    </xf>
    <xf numFmtId="0" fontId="65" fillId="0" borderId="0" xfId="0" applyNumberFormat="1" applyFont="1" applyFill="1" applyBorder="1" applyAlignment="1" applyProtection="1">
      <alignment vertical="center"/>
    </xf>
    <xf numFmtId="0" fontId="73" fillId="0" borderId="0" xfId="0" applyNumberFormat="1" applyFont="1" applyFill="1" applyBorder="1" applyAlignment="1" applyProtection="1">
      <alignment vertical="center"/>
    </xf>
    <xf numFmtId="14" fontId="68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/>
    <xf numFmtId="0" fontId="110" fillId="0" borderId="0" xfId="0" applyNumberFormat="1" applyFont="1" applyFill="1" applyBorder="1" applyAlignment="1" applyProtection="1">
      <alignment vertical="center"/>
    </xf>
    <xf numFmtId="14" fontId="57" fillId="0" borderId="10" xfId="0" applyNumberFormat="1" applyFont="1" applyFill="1" applyBorder="1" applyAlignment="1" applyProtection="1">
      <alignment vertical="center"/>
    </xf>
    <xf numFmtId="14" fontId="57" fillId="0" borderId="0" xfId="0" applyNumberFormat="1" applyFont="1" applyFill="1" applyBorder="1" applyAlignment="1" applyProtection="1">
      <alignment vertical="center"/>
    </xf>
    <xf numFmtId="0" fontId="51" fillId="0" borderId="0" xfId="0" applyNumberFormat="1" applyFont="1" applyBorder="1" applyAlignment="1" applyProtection="1">
      <alignment vertical="center"/>
    </xf>
    <xf numFmtId="14" fontId="75" fillId="0" borderId="0" xfId="0" applyNumberFormat="1" applyFont="1" applyFill="1" applyBorder="1" applyAlignment="1" applyProtection="1">
      <alignment vertical="center"/>
    </xf>
    <xf numFmtId="0" fontId="82" fillId="0" borderId="0" xfId="0" applyNumberFormat="1" applyFont="1" applyFill="1" applyBorder="1" applyAlignment="1" applyProtection="1">
      <alignment vertical="top" wrapText="1"/>
    </xf>
    <xf numFmtId="0" fontId="63" fillId="0" borderId="0" xfId="0" applyNumberFormat="1" applyFont="1" applyFill="1" applyBorder="1" applyAlignment="1" applyProtection="1">
      <alignment vertical="center"/>
    </xf>
    <xf numFmtId="0" fontId="110" fillId="0" borderId="0" xfId="0" applyNumberFormat="1" applyFont="1" applyFill="1" applyBorder="1" applyAlignment="1" applyProtection="1"/>
    <xf numFmtId="0" fontId="112" fillId="0" borderId="0" xfId="0" applyNumberFormat="1" applyFont="1" applyFill="1" applyBorder="1" applyAlignment="1" applyProtection="1">
      <alignment vertical="center"/>
    </xf>
    <xf numFmtId="0" fontId="73" fillId="0" borderId="7" xfId="0" applyNumberFormat="1" applyFont="1" applyFill="1" applyBorder="1" applyAlignment="1" applyProtection="1">
      <alignment vertical="center"/>
    </xf>
    <xf numFmtId="0" fontId="73" fillId="0" borderId="12" xfId="0" applyNumberFormat="1" applyFont="1" applyFill="1" applyBorder="1" applyAlignment="1" applyProtection="1">
      <alignment vertical="center"/>
    </xf>
    <xf numFmtId="0" fontId="73" fillId="0" borderId="8" xfId="0" applyNumberFormat="1" applyFont="1" applyFill="1" applyBorder="1" applyAlignment="1" applyProtection="1">
      <alignment vertical="center"/>
    </xf>
    <xf numFmtId="0" fontId="63" fillId="0" borderId="12" xfId="0" applyNumberFormat="1" applyFont="1" applyFill="1" applyBorder="1" applyAlignment="1" applyProtection="1">
      <alignment vertical="center"/>
    </xf>
    <xf numFmtId="0" fontId="63" fillId="0" borderId="8" xfId="0" applyNumberFormat="1" applyFont="1" applyFill="1" applyBorder="1" applyAlignment="1" applyProtection="1">
      <alignment vertical="center"/>
    </xf>
    <xf numFmtId="0" fontId="113" fillId="0" borderId="0" xfId="0" applyNumberFormat="1" applyFont="1" applyFill="1" applyBorder="1" applyAlignment="1" applyProtection="1"/>
    <xf numFmtId="0" fontId="60" fillId="0" borderId="0" xfId="0" applyNumberFormat="1" applyFont="1" applyFill="1" applyBorder="1" applyAlignment="1" applyProtection="1">
      <alignment vertical="top" wrapText="1"/>
    </xf>
    <xf numFmtId="0" fontId="66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47" fillId="0" borderId="0" xfId="0" applyNumberFormat="1" applyFont="1" applyBorder="1" applyAlignment="1" applyProtection="1"/>
    <xf numFmtId="0" fontId="48" fillId="0" borderId="0" xfId="0" applyNumberFormat="1" applyFont="1" applyBorder="1" applyAlignment="1" applyProtection="1"/>
    <xf numFmtId="0" fontId="10" fillId="0" borderId="0" xfId="2" applyFont="1" applyFill="1" applyBorder="1" applyAlignment="1" applyProtection="1">
      <alignment horizontal="left" vertical="center"/>
    </xf>
    <xf numFmtId="0" fontId="19" fillId="0" borderId="0" xfId="2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/>
    <xf numFmtId="0" fontId="70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/>
    <xf numFmtId="0" fontId="5" fillId="0" borderId="0" xfId="0" applyFont="1" applyBorder="1" applyProtection="1"/>
    <xf numFmtId="0" fontId="5" fillId="0" borderId="0" xfId="0" applyFont="1" applyFill="1" applyBorder="1" applyProtection="1"/>
    <xf numFmtId="0" fontId="31" fillId="0" borderId="0" xfId="0" applyFont="1" applyProtection="1"/>
    <xf numFmtId="0" fontId="75" fillId="0" borderId="0" xfId="0" applyNumberFormat="1" applyFont="1" applyFill="1" applyBorder="1" applyAlignment="1" applyProtection="1">
      <alignment vertical="center"/>
    </xf>
    <xf numFmtId="0" fontId="31" fillId="0" borderId="0" xfId="0" applyFont="1" applyFill="1" applyBorder="1" applyProtection="1"/>
    <xf numFmtId="0" fontId="5" fillId="0" borderId="0" xfId="0" applyFont="1" applyFill="1" applyProtection="1"/>
    <xf numFmtId="0" fontId="28" fillId="0" borderId="0" xfId="0" applyFont="1" applyFill="1" applyBorder="1" applyAlignment="1" applyProtection="1">
      <alignment horizontal="center" vertical="center"/>
    </xf>
    <xf numFmtId="0" fontId="115" fillId="0" borderId="0" xfId="0" applyFont="1" applyAlignment="1" applyProtection="1">
      <alignment vertical="top"/>
    </xf>
    <xf numFmtId="0" fontId="75" fillId="0" borderId="48" xfId="2" applyFont="1" applyFill="1" applyBorder="1" applyAlignment="1" applyProtection="1">
      <alignment vertical="center"/>
    </xf>
    <xf numFmtId="0" fontId="75" fillId="0" borderId="0" xfId="2" applyFont="1" applyFill="1" applyBorder="1" applyAlignment="1" applyProtection="1">
      <alignment vertical="center"/>
    </xf>
    <xf numFmtId="0" fontId="36" fillId="0" borderId="0" xfId="2" applyFont="1" applyFill="1" applyBorder="1" applyAlignment="1" applyProtection="1">
      <alignment vertical="center"/>
    </xf>
    <xf numFmtId="0" fontId="77" fillId="0" borderId="0" xfId="0" applyFont="1" applyFill="1" applyAlignment="1" applyProtection="1">
      <alignment vertical="top"/>
    </xf>
    <xf numFmtId="0" fontId="36" fillId="0" borderId="0" xfId="2" applyFont="1" applyFill="1" applyBorder="1" applyAlignment="1" applyProtection="1">
      <alignment vertical="top" wrapText="1"/>
    </xf>
    <xf numFmtId="0" fontId="31" fillId="0" borderId="0" xfId="0" applyFont="1" applyFill="1" applyProtection="1"/>
    <xf numFmtId="0" fontId="115" fillId="0" borderId="0" xfId="2" applyFont="1" applyFill="1" applyBorder="1" applyAlignment="1" applyProtection="1">
      <alignment vertical="center" wrapText="1"/>
    </xf>
    <xf numFmtId="0" fontId="115" fillId="0" borderId="0" xfId="2" applyFont="1" applyFill="1" applyBorder="1" applyAlignment="1" applyProtection="1">
      <alignment horizontal="right" vertical="center" wrapText="1"/>
    </xf>
    <xf numFmtId="49" fontId="75" fillId="0" borderId="0" xfId="0" applyNumberFormat="1" applyFont="1" applyFill="1" applyBorder="1" applyAlignment="1" applyProtection="1">
      <alignment vertical="center"/>
    </xf>
    <xf numFmtId="0" fontId="76" fillId="0" borderId="0" xfId="2" applyFont="1" applyFill="1" applyBorder="1" applyAlignment="1" applyProtection="1">
      <alignment horizontal="right" vertical="center"/>
    </xf>
    <xf numFmtId="0" fontId="36" fillId="0" borderId="0" xfId="2" applyFont="1" applyFill="1" applyBorder="1" applyAlignment="1" applyProtection="1">
      <alignment vertical="top"/>
    </xf>
    <xf numFmtId="0" fontId="115" fillId="0" borderId="0" xfId="0" applyFont="1" applyAlignment="1" applyProtection="1">
      <alignment vertical="center"/>
    </xf>
    <xf numFmtId="0" fontId="115" fillId="0" borderId="0" xfId="0" applyFont="1" applyAlignment="1" applyProtection="1">
      <alignment horizontal="right" vertical="center"/>
    </xf>
    <xf numFmtId="0" fontId="115" fillId="0" borderId="0" xfId="0" applyFont="1" applyBorder="1" applyAlignment="1" applyProtection="1">
      <alignment horizontal="right" vertical="center"/>
    </xf>
    <xf numFmtId="0" fontId="36" fillId="0" borderId="0" xfId="0" applyFont="1" applyFill="1" applyBorder="1" applyAlignment="1" applyProtection="1"/>
    <xf numFmtId="0" fontId="84" fillId="0" borderId="0" xfId="0" applyFont="1" applyAlignment="1" applyProtection="1">
      <alignment vertical="top" wrapText="1"/>
    </xf>
    <xf numFmtId="0" fontId="34" fillId="0" borderId="0" xfId="0" applyFont="1" applyAlignment="1" applyProtection="1">
      <alignment horizontal="right" vertical="center"/>
    </xf>
    <xf numFmtId="0" fontId="36" fillId="0" borderId="0" xfId="0" applyFont="1" applyFill="1" applyBorder="1" applyAlignment="1" applyProtection="1">
      <alignment horizontal="left"/>
    </xf>
    <xf numFmtId="0" fontId="34" fillId="0" borderId="0" xfId="0" applyFont="1" applyFill="1" applyProtection="1"/>
    <xf numFmtId="0" fontId="31" fillId="0" borderId="0" xfId="0" applyFont="1" applyFill="1" applyAlignment="1" applyProtection="1">
      <alignment horizontal="left"/>
    </xf>
    <xf numFmtId="0" fontId="31" fillId="0" borderId="0" xfId="0" applyFont="1" applyFill="1" applyBorder="1" applyAlignment="1" applyProtection="1">
      <alignment horizontal="left"/>
    </xf>
    <xf numFmtId="0" fontId="31" fillId="0" borderId="0" xfId="0" applyFont="1" applyFill="1" applyBorder="1" applyAlignment="1" applyProtection="1">
      <alignment horizontal="center"/>
    </xf>
    <xf numFmtId="0" fontId="115" fillId="0" borderId="0" xfId="0" applyFont="1" applyFill="1" applyBorder="1" applyAlignment="1" applyProtection="1">
      <alignment vertical="top" wrapText="1"/>
    </xf>
    <xf numFmtId="0" fontId="72" fillId="0" borderId="0" xfId="0" applyFont="1" applyFill="1" applyBorder="1" applyAlignment="1" applyProtection="1">
      <alignment vertical="center" wrapText="1"/>
    </xf>
    <xf numFmtId="165" fontId="31" fillId="0" borderId="0" xfId="0" applyNumberFormat="1" applyFont="1" applyFill="1" applyBorder="1" applyAlignment="1" applyProtection="1">
      <alignment vertical="center" wrapText="1"/>
    </xf>
    <xf numFmtId="0" fontId="71" fillId="0" borderId="0" xfId="0" applyFont="1" applyAlignment="1" applyProtection="1">
      <alignment horizontal="right" vertical="center"/>
    </xf>
    <xf numFmtId="0" fontId="31" fillId="0" borderId="0" xfId="0" applyFont="1" applyFill="1" applyBorder="1" applyAlignment="1" applyProtection="1"/>
    <xf numFmtId="0" fontId="85" fillId="0" borderId="0" xfId="0" applyFont="1" applyFill="1" applyBorder="1" applyAlignment="1" applyProtection="1">
      <alignment vertical="top" wrapText="1"/>
    </xf>
    <xf numFmtId="0" fontId="84" fillId="0" borderId="0" xfId="0" applyFont="1" applyFill="1" applyBorder="1" applyAlignment="1" applyProtection="1">
      <alignment vertical="top" wrapText="1"/>
    </xf>
    <xf numFmtId="165" fontId="31" fillId="0" borderId="0" xfId="0" applyNumberFormat="1" applyFont="1" applyFill="1" applyBorder="1" applyAlignment="1" applyProtection="1">
      <alignment horizontal="left" vertical="center" wrapText="1"/>
    </xf>
    <xf numFmtId="0" fontId="31" fillId="0" borderId="0" xfId="0" applyNumberFormat="1" applyFont="1" applyFill="1" applyBorder="1" applyAlignment="1" applyProtection="1">
      <alignment vertical="center" wrapText="1"/>
    </xf>
    <xf numFmtId="0" fontId="75" fillId="0" borderId="0" xfId="0" applyFont="1" applyFill="1" applyBorder="1" applyAlignment="1" applyProtection="1">
      <alignment horizontal="center" vertical="center"/>
    </xf>
    <xf numFmtId="0" fontId="76" fillId="0" borderId="0" xfId="0" applyFont="1" applyFill="1" applyAlignment="1" applyProtection="1">
      <alignment vertical="center"/>
    </xf>
    <xf numFmtId="0" fontId="115" fillId="0" borderId="0" xfId="0" applyFont="1" applyAlignment="1" applyProtection="1">
      <alignment horizontal="left" vertical="top"/>
    </xf>
    <xf numFmtId="0" fontId="115" fillId="0" borderId="0" xfId="0" applyFont="1" applyFill="1" applyBorder="1" applyAlignment="1" applyProtection="1">
      <alignment horizontal="right" vertical="center"/>
    </xf>
    <xf numFmtId="0" fontId="36" fillId="0" borderId="21" xfId="0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vertical="center" wrapText="1"/>
    </xf>
    <xf numFmtId="0" fontId="116" fillId="0" borderId="0" xfId="0" applyFont="1" applyAlignment="1" applyProtection="1">
      <alignment horizontal="left" vertical="center" wrapText="1" indent="1"/>
    </xf>
    <xf numFmtId="0" fontId="88" fillId="0" borderId="0" xfId="0" applyFont="1" applyAlignment="1" applyProtection="1">
      <alignment horizontal="right" vertical="center"/>
    </xf>
    <xf numFmtId="0" fontId="75" fillId="0" borderId="0" xfId="0" applyFont="1" applyFill="1" applyBorder="1" applyAlignment="1" applyProtection="1">
      <alignment vertical="center"/>
    </xf>
    <xf numFmtId="0" fontId="50" fillId="0" borderId="0" xfId="0" applyFont="1" applyAlignment="1" applyProtection="1">
      <alignment horizontal="left" vertical="top"/>
    </xf>
    <xf numFmtId="0" fontId="50" fillId="0" borderId="0" xfId="0" applyFont="1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0" xfId="0" quotePrefix="1" applyFont="1" applyProtection="1"/>
    <xf numFmtId="0" fontId="4" fillId="0" borderId="0" xfId="0" applyFont="1" applyProtection="1"/>
    <xf numFmtId="165" fontId="5" fillId="0" borderId="0" xfId="0" applyNumberFormat="1" applyFont="1" applyFill="1" applyBorder="1" applyAlignment="1" applyProtection="1">
      <alignment vertical="center" wrapText="1"/>
    </xf>
    <xf numFmtId="0" fontId="86" fillId="0" borderId="0" xfId="0" applyFont="1" applyAlignment="1" applyProtection="1">
      <alignment horizontal="left" vertical="top"/>
    </xf>
    <xf numFmtId="0" fontId="75" fillId="0" borderId="44" xfId="0" applyFont="1" applyFill="1" applyBorder="1" applyAlignment="1" applyProtection="1">
      <alignment vertical="center"/>
    </xf>
    <xf numFmtId="0" fontId="118" fillId="0" borderId="0" xfId="0" applyFont="1" applyAlignment="1" applyProtection="1">
      <alignment horizontal="left" vertical="center" indent="2"/>
    </xf>
    <xf numFmtId="0" fontId="86" fillId="0" borderId="0" xfId="0" applyFont="1" applyAlignment="1" applyProtection="1">
      <alignment vertical="center"/>
    </xf>
    <xf numFmtId="0" fontId="15" fillId="0" borderId="0" xfId="0" applyFont="1" applyFill="1" applyBorder="1" applyAlignment="1" applyProtection="1">
      <alignment vertical="top" wrapText="1"/>
    </xf>
    <xf numFmtId="0" fontId="4" fillId="0" borderId="0" xfId="0" applyFont="1" applyFill="1" applyBorder="1" applyProtection="1"/>
    <xf numFmtId="0" fontId="16" fillId="0" borderId="0" xfId="0" applyFont="1" applyFill="1" applyBorder="1" applyAlignment="1" applyProtection="1">
      <alignment wrapText="1"/>
    </xf>
    <xf numFmtId="0" fontId="115" fillId="0" borderId="0" xfId="0" applyFont="1" applyBorder="1" applyAlignment="1" applyProtection="1">
      <alignment vertical="center"/>
    </xf>
    <xf numFmtId="0" fontId="72" fillId="0" borderId="0" xfId="0" applyFont="1" applyBorder="1" applyAlignment="1" applyProtection="1">
      <alignment vertical="top"/>
    </xf>
    <xf numFmtId="0" fontId="0" fillId="0" borderId="0" xfId="0" applyFill="1" applyBorder="1" applyAlignment="1" applyProtection="1"/>
    <xf numFmtId="0" fontId="87" fillId="0" borderId="0" xfId="0" applyFont="1" applyFill="1" applyBorder="1" applyAlignment="1" applyProtection="1">
      <alignment vertical="top" wrapText="1"/>
    </xf>
    <xf numFmtId="0" fontId="36" fillId="0" borderId="0" xfId="0" applyFont="1" applyFill="1" applyBorder="1" applyAlignment="1" applyProtection="1">
      <alignment vertical="top" wrapText="1"/>
    </xf>
    <xf numFmtId="0" fontId="65" fillId="0" borderId="0" xfId="0" applyFont="1" applyFill="1" applyBorder="1" applyAlignment="1" applyProtection="1">
      <alignment vertical="center"/>
    </xf>
    <xf numFmtId="0" fontId="6" fillId="0" borderId="0" xfId="0" applyFont="1" applyProtection="1"/>
    <xf numFmtId="0" fontId="36" fillId="0" borderId="0" xfId="0" applyFont="1" applyFill="1" applyBorder="1" applyAlignment="1" applyProtection="1">
      <alignment vertical="center"/>
    </xf>
    <xf numFmtId="0" fontId="17" fillId="0" borderId="0" xfId="0" applyFont="1" applyProtection="1"/>
    <xf numFmtId="0" fontId="72" fillId="0" borderId="0" xfId="0" applyFont="1" applyBorder="1" applyAlignment="1" applyProtection="1">
      <alignment vertical="center"/>
    </xf>
    <xf numFmtId="0" fontId="36" fillId="0" borderId="48" xfId="0" applyFont="1" applyFill="1" applyBorder="1" applyAlignment="1" applyProtection="1">
      <alignment vertical="center"/>
    </xf>
    <xf numFmtId="0" fontId="12" fillId="0" borderId="0" xfId="0" applyFont="1" applyProtection="1"/>
    <xf numFmtId="0" fontId="6" fillId="0" borderId="0" xfId="0" applyFont="1" applyFill="1" applyBorder="1" applyAlignment="1" applyProtection="1"/>
    <xf numFmtId="0" fontId="72" fillId="0" borderId="0" xfId="0" applyFont="1" applyAlignment="1" applyProtection="1">
      <alignment horizontal="left" vertical="center"/>
    </xf>
    <xf numFmtId="0" fontId="36" fillId="0" borderId="0" xfId="0" applyFont="1" applyFill="1" applyBorder="1" applyAlignment="1" applyProtection="1">
      <alignment horizontal="left" vertical="center"/>
    </xf>
    <xf numFmtId="0" fontId="12" fillId="0" borderId="0" xfId="0" applyFont="1" applyAlignment="1" applyProtection="1">
      <alignment horizontal="left" indent="7"/>
    </xf>
    <xf numFmtId="0" fontId="116" fillId="0" borderId="0" xfId="0" applyFont="1" applyFill="1" applyBorder="1" applyAlignment="1" applyProtection="1">
      <alignment horizontal="left" vertical="center" indent="2"/>
    </xf>
    <xf numFmtId="0" fontId="87" fillId="0" borderId="0" xfId="0" applyFont="1" applyAlignment="1" applyProtection="1">
      <alignment horizontal="left" vertical="top" wrapText="1" indent="7"/>
    </xf>
    <xf numFmtId="0" fontId="88" fillId="0" borderId="0" xfId="0" applyFont="1" applyFill="1" applyBorder="1" applyAlignment="1" applyProtection="1">
      <alignment horizontal="left" vertical="center" indent="7"/>
    </xf>
    <xf numFmtId="0" fontId="6" fillId="0" borderId="0" xfId="0" applyFont="1" applyFill="1" applyBorder="1" applyAlignment="1" applyProtection="1">
      <alignment horizontal="left" indent="7"/>
    </xf>
    <xf numFmtId="0" fontId="5" fillId="0" borderId="0" xfId="0" applyFont="1" applyBorder="1" applyAlignment="1" applyProtection="1">
      <alignment horizontal="left" indent="7"/>
    </xf>
    <xf numFmtId="0" fontId="5" fillId="0" borderId="0" xfId="0" applyFont="1" applyAlignment="1" applyProtection="1">
      <alignment horizontal="left" indent="7"/>
    </xf>
    <xf numFmtId="0" fontId="117" fillId="0" borderId="0" xfId="0" applyFont="1" applyAlignment="1" applyProtection="1">
      <alignment horizontal="left" vertical="center" indent="2"/>
    </xf>
    <xf numFmtId="0" fontId="33" fillId="0" borderId="0" xfId="0" applyFont="1" applyAlignment="1" applyProtection="1">
      <alignment vertical="center"/>
    </xf>
    <xf numFmtId="0" fontId="50" fillId="0" borderId="0" xfId="0" applyFont="1" applyAlignment="1" applyProtection="1">
      <alignment vertical="center"/>
    </xf>
    <xf numFmtId="0" fontId="50" fillId="0" borderId="0" xfId="0" applyFont="1" applyBorder="1" applyAlignment="1" applyProtection="1">
      <alignment vertical="center"/>
    </xf>
    <xf numFmtId="0" fontId="50" fillId="0" borderId="0" xfId="0" applyFont="1" applyAlignment="1" applyProtection="1">
      <alignment horizontal="left" vertical="center" indent="5"/>
    </xf>
    <xf numFmtId="0" fontId="9" fillId="0" borderId="0" xfId="0" applyFont="1" applyProtection="1"/>
    <xf numFmtId="0" fontId="29" fillId="0" borderId="0" xfId="0" applyFont="1" applyFill="1" applyBorder="1" applyAlignment="1" applyProtection="1">
      <alignment vertical="center"/>
    </xf>
    <xf numFmtId="0" fontId="88" fillId="0" borderId="0" xfId="0" applyFont="1" applyFill="1" applyBorder="1" applyAlignment="1" applyProtection="1">
      <alignment vertical="center"/>
    </xf>
    <xf numFmtId="0" fontId="17" fillId="0" borderId="0" xfId="0" applyFont="1" applyFill="1" applyBorder="1" applyProtection="1"/>
    <xf numFmtId="0" fontId="17" fillId="0" borderId="0" xfId="0" applyFont="1" applyFill="1" applyBorder="1" applyAlignment="1" applyProtection="1"/>
    <xf numFmtId="0" fontId="9" fillId="0" borderId="0" xfId="0" applyFont="1" applyFill="1" applyProtection="1"/>
    <xf numFmtId="0" fontId="4" fillId="0" borderId="0" xfId="0" applyFont="1" applyFill="1" applyProtection="1"/>
    <xf numFmtId="0" fontId="17" fillId="0" borderId="0" xfId="0" applyFont="1" applyFill="1" applyProtection="1"/>
    <xf numFmtId="0" fontId="17" fillId="0" borderId="0" xfId="0" applyFont="1" applyFill="1" applyBorder="1" applyAlignment="1" applyProtection="1">
      <alignment horizontal="center"/>
    </xf>
    <xf numFmtId="0" fontId="75" fillId="0" borderId="0" xfId="0" applyFont="1" applyFill="1" applyBorder="1" applyAlignment="1" applyProtection="1"/>
    <xf numFmtId="0" fontId="4" fillId="0" borderId="0" xfId="0" applyFont="1" applyBorder="1" applyProtection="1"/>
    <xf numFmtId="0" fontId="84" fillId="0" borderId="0" xfId="0" applyFont="1" applyAlignment="1" applyProtection="1">
      <alignment horizontal="left" vertical="top"/>
    </xf>
    <xf numFmtId="0" fontId="117" fillId="0" borderId="0" xfId="0" applyFont="1" applyAlignment="1" applyProtection="1">
      <alignment vertical="center"/>
    </xf>
    <xf numFmtId="0" fontId="89" fillId="0" borderId="0" xfId="0" applyFont="1" applyAlignment="1" applyProtection="1">
      <alignment vertical="center"/>
    </xf>
    <xf numFmtId="4" fontId="75" fillId="0" borderId="0" xfId="0" applyNumberFormat="1" applyFont="1" applyFill="1" applyBorder="1" applyAlignment="1" applyProtection="1">
      <alignment horizontal="center" vertical="center"/>
    </xf>
    <xf numFmtId="0" fontId="89" fillId="0" borderId="0" xfId="0" applyFont="1" applyFill="1" applyBorder="1" applyAlignment="1" applyProtection="1">
      <alignment vertical="center"/>
    </xf>
    <xf numFmtId="0" fontId="84" fillId="0" borderId="0" xfId="0" applyFont="1" applyFill="1" applyAlignment="1" applyProtection="1">
      <alignment horizontal="left" vertical="top"/>
    </xf>
    <xf numFmtId="0" fontId="86" fillId="0" borderId="0" xfId="0" applyFont="1" applyFill="1" applyAlignment="1" applyProtection="1">
      <alignment vertical="center"/>
    </xf>
    <xf numFmtId="0" fontId="89" fillId="0" borderId="0" xfId="0" applyFont="1" applyFill="1" applyAlignment="1" applyProtection="1">
      <alignment vertical="center"/>
    </xf>
    <xf numFmtId="0" fontId="117" fillId="0" borderId="0" xfId="0" applyFont="1" applyAlignment="1" applyProtection="1">
      <alignment horizontal="left" vertical="center"/>
    </xf>
    <xf numFmtId="0" fontId="50" fillId="0" borderId="0" xfId="0" applyFont="1" applyAlignment="1" applyProtection="1">
      <alignment horizontal="left" vertical="center"/>
    </xf>
    <xf numFmtId="0" fontId="4" fillId="0" borderId="0" xfId="0" applyFont="1" applyFill="1" applyBorder="1" applyAlignment="1" applyProtection="1"/>
    <xf numFmtId="0" fontId="75" fillId="0" borderId="0" xfId="0" applyFont="1" applyFill="1" applyBorder="1" applyAlignment="1" applyProtection="1">
      <alignment horizontal="center"/>
    </xf>
    <xf numFmtId="4" fontId="75" fillId="0" borderId="46" xfId="0" applyNumberFormat="1" applyFont="1" applyFill="1" applyBorder="1" applyAlignment="1" applyProtection="1">
      <alignment horizontal="center" vertical="center"/>
    </xf>
    <xf numFmtId="0" fontId="50" fillId="0" borderId="0" xfId="0" applyFont="1" applyFill="1" applyAlignment="1" applyProtection="1">
      <alignment horizontal="left" vertical="center"/>
    </xf>
    <xf numFmtId="0" fontId="36" fillId="0" borderId="0" xfId="0" applyFont="1" applyFill="1" applyBorder="1" applyAlignment="1" applyProtection="1">
      <alignment horizontal="center"/>
    </xf>
    <xf numFmtId="0" fontId="116" fillId="0" borderId="0" xfId="0" applyFont="1" applyFill="1" applyBorder="1" applyAlignment="1" applyProtection="1">
      <alignment horizontal="center" vertical="center"/>
    </xf>
    <xf numFmtId="2" fontId="36" fillId="3" borderId="17" xfId="0" applyNumberFormat="1" applyFont="1" applyFill="1" applyBorder="1" applyAlignment="1" applyProtection="1">
      <alignment horizontal="center" vertical="center"/>
    </xf>
    <xf numFmtId="2" fontId="75" fillId="0" borderId="0" xfId="0" applyNumberFormat="1" applyFont="1" applyFill="1" applyBorder="1" applyAlignment="1" applyProtection="1">
      <alignment horizontal="center" vertical="center"/>
    </xf>
    <xf numFmtId="0" fontId="78" fillId="0" borderId="0" xfId="0" applyFont="1" applyAlignment="1" applyProtection="1">
      <alignment vertical="center"/>
    </xf>
    <xf numFmtId="0" fontId="74" fillId="0" borderId="0" xfId="0" applyFont="1" applyFill="1" applyProtection="1"/>
    <xf numFmtId="0" fontId="26" fillId="0" borderId="0" xfId="0" applyFont="1" applyFill="1" applyAlignment="1" applyProtection="1">
      <alignment vertical="center"/>
    </xf>
    <xf numFmtId="0" fontId="68" fillId="3" borderId="44" xfId="0" applyFont="1" applyFill="1" applyBorder="1" applyAlignment="1" applyProtection="1">
      <alignment horizontal="left" vertical="center"/>
      <protection locked="0"/>
    </xf>
    <xf numFmtId="4" fontId="36" fillId="3" borderId="18" xfId="0" applyNumberFormat="1" applyFont="1" applyFill="1" applyBorder="1" applyAlignment="1" applyProtection="1">
      <alignment horizontal="center" vertical="center"/>
      <protection locked="0"/>
    </xf>
    <xf numFmtId="4" fontId="36" fillId="3" borderId="44" xfId="0" applyNumberFormat="1" applyFont="1" applyFill="1" applyBorder="1" applyAlignment="1" applyProtection="1">
      <alignment horizontal="center" vertical="center"/>
      <protection locked="0"/>
    </xf>
    <xf numFmtId="14" fontId="68" fillId="3" borderId="44" xfId="0" applyNumberFormat="1" applyFont="1" applyFill="1" applyBorder="1" applyAlignment="1" applyProtection="1">
      <alignment horizontal="center" vertical="center" wrapText="1"/>
      <protection locked="0"/>
    </xf>
    <xf numFmtId="1" fontId="68" fillId="3" borderId="44" xfId="0" applyNumberFormat="1" applyFont="1" applyFill="1" applyBorder="1" applyAlignment="1" applyProtection="1">
      <alignment horizontal="center" vertical="center"/>
      <protection locked="0"/>
    </xf>
    <xf numFmtId="165" fontId="97" fillId="8" borderId="2" xfId="8" applyNumberFormat="1" applyFont="1" applyBorder="1" applyAlignment="1" applyProtection="1">
      <alignment horizontal="center" vertical="center"/>
      <protection locked="0"/>
    </xf>
    <xf numFmtId="0" fontId="4" fillId="0" borderId="0" xfId="3" applyFont="1" applyFill="1" applyBorder="1" applyAlignment="1" applyProtection="1">
      <alignment horizontal="left"/>
      <protection locked="0"/>
    </xf>
    <xf numFmtId="14" fontId="68" fillId="3" borderId="17" xfId="0" applyNumberFormat="1" applyFont="1" applyFill="1" applyBorder="1" applyAlignment="1" applyProtection="1">
      <alignment horizontal="center" vertical="center"/>
      <protection locked="0"/>
    </xf>
    <xf numFmtId="14" fontId="105" fillId="0" borderId="0" xfId="0" applyNumberFormat="1" applyFont="1" applyBorder="1" applyAlignment="1">
      <alignment horizontal="right" vertical="center"/>
    </xf>
    <xf numFmtId="0" fontId="4" fillId="0" borderId="41" xfId="3" applyFont="1" applyFill="1" applyBorder="1" applyAlignment="1">
      <alignment horizontal="left" vertical="center" indent="1"/>
    </xf>
    <xf numFmtId="0" fontId="105" fillId="0" borderId="0" xfId="0" applyNumberFormat="1" applyFont="1" applyBorder="1" applyAlignment="1">
      <alignment horizontal="right" vertical="center"/>
    </xf>
    <xf numFmtId="49" fontId="127" fillId="3" borderId="17" xfId="0" applyNumberFormat="1" applyFont="1" applyFill="1" applyBorder="1" applyAlignment="1" applyProtection="1">
      <alignment horizontal="center" vertical="center"/>
      <protection locked="0"/>
    </xf>
    <xf numFmtId="49" fontId="68" fillId="3" borderId="17" xfId="0" applyNumberFormat="1" applyFont="1" applyFill="1" applyBorder="1" applyAlignment="1" applyProtection="1">
      <alignment horizontal="center" vertical="center"/>
      <protection locked="0"/>
    </xf>
    <xf numFmtId="49" fontId="68" fillId="3" borderId="44" xfId="0" applyNumberFormat="1" applyFont="1" applyFill="1" applyBorder="1" applyAlignment="1" applyProtection="1">
      <alignment horizontal="center" vertical="center"/>
      <protection locked="0"/>
    </xf>
    <xf numFmtId="14" fontId="68" fillId="3" borderId="44" xfId="0" applyNumberFormat="1" applyFont="1" applyFill="1" applyBorder="1" applyAlignment="1" applyProtection="1">
      <alignment horizontal="left" vertical="center"/>
      <protection locked="0"/>
    </xf>
    <xf numFmtId="0" fontId="105" fillId="0" borderId="0" xfId="0" applyNumberFormat="1" applyFont="1" applyBorder="1" applyAlignment="1">
      <alignment horizontal="left" vertical="center" wrapText="1"/>
    </xf>
    <xf numFmtId="49" fontId="68" fillId="3" borderId="44" xfId="0" applyNumberFormat="1" applyFont="1" applyFill="1" applyBorder="1" applyAlignment="1" applyProtection="1">
      <alignment horizontal="left" vertical="center"/>
      <protection locked="0"/>
    </xf>
    <xf numFmtId="49" fontId="68" fillId="3" borderId="17" xfId="0" applyNumberFormat="1" applyFont="1" applyFill="1" applyBorder="1" applyAlignment="1" applyProtection="1">
      <alignment vertical="center"/>
      <protection locked="0"/>
    </xf>
    <xf numFmtId="0" fontId="96" fillId="0" borderId="29" xfId="3" applyFont="1" applyBorder="1" applyAlignment="1">
      <alignment horizontal="left" vertical="center" indent="1"/>
    </xf>
    <xf numFmtId="14" fontId="105" fillId="0" borderId="0" xfId="0" applyNumberFormat="1" applyFont="1" applyFill="1" applyBorder="1" applyAlignment="1">
      <alignment horizontal="right" vertical="center"/>
    </xf>
    <xf numFmtId="0" fontId="4" fillId="0" borderId="31" xfId="3" quotePrefix="1" applyFont="1" applyFill="1" applyBorder="1" applyAlignment="1">
      <alignment horizontal="left" vertical="center" indent="1"/>
    </xf>
    <xf numFmtId="0" fontId="4" fillId="0" borderId="29" xfId="3" quotePrefix="1" applyFont="1" applyFill="1" applyBorder="1" applyAlignment="1">
      <alignment horizontal="left" vertical="center" indent="2"/>
    </xf>
    <xf numFmtId="165" fontId="96" fillId="0" borderId="35" xfId="3" applyNumberFormat="1" applyFont="1" applyFill="1" applyBorder="1" applyAlignment="1" applyProtection="1">
      <alignment horizontal="center" vertical="center"/>
      <protection locked="0"/>
    </xf>
    <xf numFmtId="165" fontId="96" fillId="0" borderId="34" xfId="3" applyNumberFormat="1" applyFont="1" applyFill="1" applyBorder="1" applyAlignment="1" applyProtection="1">
      <alignment horizontal="center" vertical="center"/>
      <protection locked="0"/>
    </xf>
    <xf numFmtId="165" fontId="4" fillId="11" borderId="35" xfId="3" applyNumberFormat="1" applyFont="1" applyFill="1" applyBorder="1" applyAlignment="1" applyProtection="1">
      <alignment horizontal="center" vertical="center" wrapText="1"/>
    </xf>
    <xf numFmtId="0" fontId="42" fillId="11" borderId="35" xfId="0" applyFont="1" applyFill="1" applyBorder="1" applyProtection="1"/>
    <xf numFmtId="165" fontId="4" fillId="11" borderId="36" xfId="3" applyNumberFormat="1" applyFont="1" applyFill="1" applyBorder="1" applyAlignment="1" applyProtection="1">
      <alignment horizontal="center" vertical="center" wrapText="1"/>
    </xf>
    <xf numFmtId="0" fontId="4" fillId="0" borderId="29" xfId="3" quotePrefix="1" applyFont="1" applyFill="1" applyBorder="1" applyAlignment="1">
      <alignment horizontal="left" vertical="center" indent="1"/>
    </xf>
    <xf numFmtId="0" fontId="95" fillId="9" borderId="0" xfId="3" applyFont="1" applyFill="1" applyBorder="1" applyAlignment="1" applyProtection="1">
      <alignment horizontal="center" vertical="center"/>
    </xf>
    <xf numFmtId="167" fontId="95" fillId="0" borderId="0" xfId="3" applyNumberFormat="1" applyFont="1" applyFill="1" applyBorder="1" applyAlignment="1" applyProtection="1">
      <alignment horizontal="center" vertical="center"/>
    </xf>
    <xf numFmtId="0" fontId="99" fillId="0" borderId="0" xfId="3" applyFont="1" applyBorder="1" applyAlignment="1" applyProtection="1">
      <alignment horizontal="center" vertical="center" wrapText="1"/>
    </xf>
    <xf numFmtId="0" fontId="4" fillId="0" borderId="0" xfId="3" applyProtection="1"/>
    <xf numFmtId="0" fontId="102" fillId="0" borderId="0" xfId="3" applyFont="1" applyBorder="1" applyAlignment="1" applyProtection="1">
      <alignment horizontal="center" vertical="center" wrapText="1"/>
    </xf>
    <xf numFmtId="165" fontId="4" fillId="9" borderId="35" xfId="3" applyNumberFormat="1" applyFont="1" applyFill="1" applyBorder="1" applyAlignment="1" applyProtection="1">
      <alignment horizontal="center" vertical="center"/>
      <protection locked="0"/>
    </xf>
    <xf numFmtId="165" fontId="4" fillId="9" borderId="36" xfId="3" applyNumberFormat="1" applyFont="1" applyFill="1" applyBorder="1" applyAlignment="1" applyProtection="1">
      <alignment horizontal="center" vertical="center"/>
      <protection locked="0"/>
    </xf>
    <xf numFmtId="165" fontId="4" fillId="9" borderId="34" xfId="3" applyNumberFormat="1" applyFont="1" applyFill="1" applyBorder="1" applyAlignment="1" applyProtection="1">
      <alignment horizontal="center" vertical="center"/>
      <protection locked="0"/>
    </xf>
    <xf numFmtId="49" fontId="105" fillId="0" borderId="0" xfId="0" applyNumberFormat="1" applyFont="1" applyBorder="1" applyAlignment="1">
      <alignment horizontal="right" vertical="center"/>
    </xf>
    <xf numFmtId="0" fontId="68" fillId="3" borderId="44" xfId="0" applyFont="1" applyFill="1" applyBorder="1" applyAlignment="1" applyProtection="1">
      <alignment horizontal="center" vertical="center"/>
      <protection locked="0"/>
    </xf>
    <xf numFmtId="4" fontId="105" fillId="0" borderId="0" xfId="0" applyNumberFormat="1" applyFont="1" applyBorder="1" applyAlignment="1">
      <alignment horizontal="right" vertical="center"/>
    </xf>
    <xf numFmtId="2" fontId="105" fillId="0" borderId="0" xfId="0" applyNumberFormat="1" applyFont="1" applyBorder="1" applyAlignment="1">
      <alignment horizontal="right" vertical="center"/>
    </xf>
    <xf numFmtId="165" fontId="4" fillId="9" borderId="43" xfId="3" applyNumberFormat="1" applyFont="1" applyFill="1" applyBorder="1" applyAlignment="1" applyProtection="1">
      <alignment horizontal="center" vertical="center"/>
    </xf>
    <xf numFmtId="165" fontId="4" fillId="9" borderId="0" xfId="3" applyNumberFormat="1" applyFont="1" applyFill="1" applyBorder="1" applyAlignment="1" applyProtection="1">
      <alignment horizontal="center" vertical="center" wrapText="1"/>
    </xf>
    <xf numFmtId="165" fontId="4" fillId="15" borderId="0" xfId="3" applyNumberFormat="1" applyFont="1" applyFill="1" applyBorder="1" applyAlignment="1" applyProtection="1">
      <alignment horizontal="center" vertical="center" wrapText="1"/>
    </xf>
    <xf numFmtId="165" fontId="96" fillId="0" borderId="33" xfId="3" applyNumberFormat="1" applyFont="1" applyFill="1" applyBorder="1" applyAlignment="1" applyProtection="1">
      <alignment horizontal="center"/>
    </xf>
    <xf numFmtId="0" fontId="4" fillId="0" borderId="0" xfId="3" applyFont="1" applyFill="1" applyBorder="1" applyAlignment="1" applyProtection="1">
      <alignment horizontal="left" indent="2"/>
    </xf>
    <xf numFmtId="165" fontId="4" fillId="9" borderId="43" xfId="3" applyNumberFormat="1" applyFont="1" applyFill="1" applyBorder="1" applyAlignment="1" applyProtection="1">
      <alignment horizontal="center" vertical="center" wrapText="1"/>
    </xf>
    <xf numFmtId="165" fontId="4" fillId="0" borderId="0" xfId="3" applyNumberFormat="1" applyFont="1" applyFill="1" applyBorder="1" applyAlignment="1" applyProtection="1">
      <alignment horizontal="center" vertical="center" wrapText="1"/>
    </xf>
    <xf numFmtId="0" fontId="7" fillId="0" borderId="0" xfId="3" applyFont="1" applyFill="1" applyBorder="1" applyAlignment="1" applyProtection="1">
      <alignment vertical="center"/>
    </xf>
    <xf numFmtId="1" fontId="68" fillId="3" borderId="44" xfId="0" applyNumberFormat="1" applyFont="1" applyFill="1" applyBorder="1" applyAlignment="1" applyProtection="1">
      <alignment horizontal="center" vertical="center"/>
    </xf>
    <xf numFmtId="0" fontId="137" fillId="0" borderId="59" xfId="12" applyFont="1" applyFill="1" applyBorder="1" applyAlignment="1">
      <alignment horizontal="right" wrapText="1"/>
    </xf>
    <xf numFmtId="0" fontId="137" fillId="0" borderId="59" xfId="12" applyFont="1" applyFill="1" applyBorder="1" applyAlignment="1">
      <alignment wrapText="1"/>
    </xf>
    <xf numFmtId="0" fontId="136" fillId="0" borderId="0" xfId="0" applyNumberFormat="1" applyFont="1" applyBorder="1" applyAlignment="1"/>
    <xf numFmtId="0" fontId="136" fillId="0" borderId="0" xfId="0" applyFont="1"/>
    <xf numFmtId="0" fontId="138" fillId="0" borderId="2" xfId="0" applyNumberFormat="1" applyFont="1" applyBorder="1" applyAlignment="1">
      <alignment vertical="center"/>
    </xf>
    <xf numFmtId="0" fontId="136" fillId="3" borderId="2" xfId="0" applyFont="1" applyFill="1" applyBorder="1" applyAlignment="1" applyProtection="1">
      <alignment horizontal="center" vertical="center"/>
      <protection locked="0"/>
    </xf>
    <xf numFmtId="0" fontId="136" fillId="0" borderId="0" xfId="4" applyNumberFormat="1" applyFont="1" applyFill="1" applyBorder="1" applyAlignment="1">
      <alignment horizontal="center" vertical="center"/>
    </xf>
    <xf numFmtId="0" fontId="136" fillId="0" borderId="0" xfId="3" applyNumberFormat="1" applyFont="1" applyBorder="1" applyAlignment="1"/>
    <xf numFmtId="0" fontId="136" fillId="0" borderId="0" xfId="4" applyNumberFormat="1" applyFont="1" applyFill="1" applyBorder="1" applyAlignment="1"/>
    <xf numFmtId="0" fontId="138" fillId="0" borderId="0" xfId="0" applyFont="1" applyFill="1" applyBorder="1"/>
    <xf numFmtId="0" fontId="136" fillId="0" borderId="0" xfId="3" applyNumberFormat="1" applyFont="1" applyBorder="1" applyAlignment="1">
      <alignment horizontal="center"/>
    </xf>
    <xf numFmtId="0" fontId="138" fillId="0" borderId="0" xfId="0" applyFont="1" applyFill="1" applyBorder="1" applyAlignment="1">
      <alignment horizontal="left"/>
    </xf>
    <xf numFmtId="0" fontId="138" fillId="0" borderId="0" xfId="0" applyNumberFormat="1" applyFont="1" applyFill="1" applyBorder="1" applyAlignment="1"/>
    <xf numFmtId="0" fontId="138" fillId="0" borderId="0" xfId="0" applyFont="1" applyFill="1" applyBorder="1" applyAlignment="1"/>
    <xf numFmtId="0" fontId="136" fillId="0" borderId="0" xfId="0" applyFont="1" applyFill="1" applyBorder="1"/>
    <xf numFmtId="0" fontId="136" fillId="0" borderId="0" xfId="0" applyNumberFormat="1" applyFont="1" applyBorder="1" applyAlignment="1">
      <alignment horizontal="left" indent="2"/>
    </xf>
    <xf numFmtId="0" fontId="136" fillId="0" borderId="0" xfId="3" applyNumberFormat="1" applyFont="1" applyFill="1" applyBorder="1" applyAlignment="1"/>
    <xf numFmtId="0" fontId="138" fillId="0" borderId="0" xfId="3" applyNumberFormat="1" applyFont="1" applyBorder="1" applyAlignment="1"/>
    <xf numFmtId="0" fontId="136" fillId="0" borderId="59" xfId="0" applyFont="1" applyBorder="1"/>
    <xf numFmtId="0" fontId="137" fillId="0" borderId="0" xfId="12" applyFont="1" applyFill="1" applyBorder="1" applyAlignment="1">
      <alignment wrapText="1"/>
    </xf>
    <xf numFmtId="0" fontId="79" fillId="6" borderId="0" xfId="0" applyNumberFormat="1" applyFont="1" applyFill="1" applyBorder="1" applyAlignment="1" applyProtection="1">
      <alignment horizontal="center" vertical="top"/>
    </xf>
    <xf numFmtId="0" fontId="69" fillId="6" borderId="0" xfId="0" applyNumberFormat="1" applyFont="1" applyFill="1" applyBorder="1" applyAlignment="1" applyProtection="1">
      <alignment horizontal="center"/>
    </xf>
    <xf numFmtId="0" fontId="75" fillId="3" borderId="45" xfId="0" applyFont="1" applyFill="1" applyBorder="1" applyAlignment="1" applyProtection="1">
      <alignment horizontal="left" vertical="center" indent="1"/>
    </xf>
    <xf numFmtId="0" fontId="75" fillId="3" borderId="47" xfId="0" applyFont="1" applyFill="1" applyBorder="1" applyAlignment="1" applyProtection="1">
      <alignment horizontal="left" vertical="center" indent="1"/>
    </xf>
    <xf numFmtId="0" fontId="81" fillId="0" borderId="11" xfId="0" applyNumberFormat="1" applyFont="1" applyFill="1" applyBorder="1" applyAlignment="1" applyProtection="1">
      <alignment horizontal="center" vertical="center"/>
    </xf>
    <xf numFmtId="0" fontId="81" fillId="0" borderId="0" xfId="0" applyNumberFormat="1" applyFont="1" applyFill="1" applyBorder="1" applyAlignment="1" applyProtection="1">
      <alignment horizontal="center" vertical="center"/>
    </xf>
    <xf numFmtId="0" fontId="81" fillId="0" borderId="10" xfId="0" applyNumberFormat="1" applyFont="1" applyFill="1" applyBorder="1" applyAlignment="1" applyProtection="1">
      <alignment horizontal="center" vertical="center"/>
    </xf>
    <xf numFmtId="0" fontId="127" fillId="15" borderId="49" xfId="0" applyNumberFormat="1" applyFont="1" applyFill="1" applyBorder="1" applyAlignment="1" applyProtection="1">
      <alignment horizontal="left" vertical="top" wrapText="1"/>
      <protection locked="0"/>
    </xf>
    <xf numFmtId="0" fontId="127" fillId="15" borderId="50" xfId="0" applyNumberFormat="1" applyFont="1" applyFill="1" applyBorder="1" applyAlignment="1" applyProtection="1">
      <alignment horizontal="left" vertical="top" wrapText="1"/>
      <protection locked="0"/>
    </xf>
    <xf numFmtId="0" fontId="127" fillId="15" borderId="51" xfId="0" applyNumberFormat="1" applyFont="1" applyFill="1" applyBorder="1" applyAlignment="1" applyProtection="1">
      <alignment horizontal="left" vertical="top" wrapText="1"/>
      <protection locked="0"/>
    </xf>
    <xf numFmtId="0" fontId="127" fillId="15" borderId="11" xfId="0" applyNumberFormat="1" applyFont="1" applyFill="1" applyBorder="1" applyAlignment="1" applyProtection="1">
      <alignment horizontal="left" vertical="top" wrapText="1"/>
      <protection locked="0"/>
    </xf>
    <xf numFmtId="0" fontId="127" fillId="15" borderId="0" xfId="0" applyNumberFormat="1" applyFont="1" applyFill="1" applyBorder="1" applyAlignment="1" applyProtection="1">
      <alignment horizontal="left" vertical="top" wrapText="1"/>
      <protection locked="0"/>
    </xf>
    <xf numFmtId="0" fontId="127" fillId="15" borderId="10" xfId="0" applyNumberFormat="1" applyFont="1" applyFill="1" applyBorder="1" applyAlignment="1" applyProtection="1">
      <alignment horizontal="left" vertical="top" wrapText="1"/>
      <protection locked="0"/>
    </xf>
    <xf numFmtId="0" fontId="127" fillId="15" borderId="52" xfId="0" applyNumberFormat="1" applyFont="1" applyFill="1" applyBorder="1" applyAlignment="1" applyProtection="1">
      <alignment horizontal="left" vertical="top" wrapText="1"/>
      <protection locked="0"/>
    </xf>
    <xf numFmtId="0" fontId="127" fillId="15" borderId="53" xfId="0" applyNumberFormat="1" applyFont="1" applyFill="1" applyBorder="1" applyAlignment="1" applyProtection="1">
      <alignment horizontal="left" vertical="top" wrapText="1"/>
      <protection locked="0"/>
    </xf>
    <xf numFmtId="0" fontId="127" fillId="15" borderId="54" xfId="0" applyNumberFormat="1" applyFont="1" applyFill="1" applyBorder="1" applyAlignment="1" applyProtection="1">
      <alignment horizontal="left" vertical="top" wrapText="1"/>
      <protection locked="0"/>
    </xf>
    <xf numFmtId="0" fontId="119" fillId="6" borderId="5" xfId="0" applyNumberFormat="1" applyFont="1" applyFill="1" applyBorder="1" applyAlignment="1" applyProtection="1">
      <alignment horizontal="left" vertical="center" wrapText="1"/>
    </xf>
    <xf numFmtId="0" fontId="119" fillId="6" borderId="1" xfId="0" applyNumberFormat="1" applyFont="1" applyFill="1" applyBorder="1" applyAlignment="1" applyProtection="1">
      <alignment horizontal="left" vertical="center" wrapText="1"/>
    </xf>
    <xf numFmtId="0" fontId="119" fillId="6" borderId="6" xfId="0" applyNumberFormat="1" applyFont="1" applyFill="1" applyBorder="1" applyAlignment="1" applyProtection="1">
      <alignment horizontal="left" vertical="center" wrapText="1"/>
    </xf>
    <xf numFmtId="0" fontId="35" fillId="0" borderId="19" xfId="4" applyNumberFormat="1" applyFont="1" applyFill="1" applyBorder="1" applyAlignment="1" applyProtection="1">
      <alignment horizontal="center" vertical="center"/>
    </xf>
    <xf numFmtId="0" fontId="35" fillId="0" borderId="19" xfId="0" applyNumberFormat="1" applyFont="1" applyBorder="1" applyAlignment="1" applyProtection="1">
      <alignment horizontal="center" vertical="center"/>
    </xf>
    <xf numFmtId="0" fontId="109" fillId="0" borderId="19" xfId="0" applyNumberFormat="1" applyFont="1" applyBorder="1" applyAlignment="1" applyProtection="1">
      <alignment horizontal="center" vertical="center"/>
    </xf>
    <xf numFmtId="0" fontId="129" fillId="0" borderId="52" xfId="0" applyNumberFormat="1" applyFont="1" applyBorder="1" applyAlignment="1" applyProtection="1">
      <alignment horizontal="center" vertical="top"/>
    </xf>
    <xf numFmtId="0" fontId="129" fillId="0" borderId="53" xfId="0" applyNumberFormat="1" applyFont="1" applyBorder="1" applyAlignment="1" applyProtection="1">
      <alignment horizontal="center" vertical="top"/>
    </xf>
    <xf numFmtId="0" fontId="129" fillId="0" borderId="54" xfId="0" applyNumberFormat="1" applyFont="1" applyBorder="1" applyAlignment="1" applyProtection="1">
      <alignment horizontal="center" vertical="top"/>
    </xf>
    <xf numFmtId="0" fontId="49" fillId="0" borderId="0" xfId="0" applyNumberFormat="1" applyFont="1" applyFill="1" applyBorder="1" applyAlignment="1" applyProtection="1">
      <alignment horizontal="center" vertical="center" wrapText="1"/>
    </xf>
    <xf numFmtId="0" fontId="114" fillId="7" borderId="11" xfId="0" applyNumberFormat="1" applyFont="1" applyFill="1" applyBorder="1" applyAlignment="1" applyProtection="1">
      <alignment horizontal="left"/>
    </xf>
    <xf numFmtId="0" fontId="114" fillId="7" borderId="0" xfId="0" applyNumberFormat="1" applyFont="1" applyFill="1" applyBorder="1" applyAlignment="1" applyProtection="1">
      <alignment horizontal="left"/>
    </xf>
    <xf numFmtId="0" fontId="114" fillId="7" borderId="10" xfId="0" applyNumberFormat="1" applyFont="1" applyFill="1" applyBorder="1" applyAlignment="1" applyProtection="1">
      <alignment horizontal="left"/>
    </xf>
    <xf numFmtId="0" fontId="51" fillId="7" borderId="9" xfId="0" applyNumberFormat="1" applyFont="1" applyFill="1" applyBorder="1" applyAlignment="1" applyProtection="1">
      <alignment horizontal="center" vertical="center"/>
    </xf>
    <xf numFmtId="0" fontId="51" fillId="7" borderId="3" xfId="0" applyNumberFormat="1" applyFont="1" applyFill="1" applyBorder="1" applyAlignment="1" applyProtection="1">
      <alignment horizontal="center" vertical="center"/>
    </xf>
    <xf numFmtId="0" fontId="51" fillId="7" borderId="4" xfId="0" applyNumberFormat="1" applyFont="1" applyFill="1" applyBorder="1" applyAlignment="1" applyProtection="1">
      <alignment horizontal="center" vertical="center"/>
    </xf>
    <xf numFmtId="0" fontId="51" fillId="7" borderId="11" xfId="0" applyNumberFormat="1" applyFont="1" applyFill="1" applyBorder="1" applyAlignment="1" applyProtection="1">
      <alignment horizontal="center" vertical="center"/>
    </xf>
    <xf numFmtId="0" fontId="51" fillId="7" borderId="0" xfId="0" applyNumberFormat="1" applyFont="1" applyFill="1" applyBorder="1" applyAlignment="1" applyProtection="1">
      <alignment horizontal="center" vertical="center"/>
    </xf>
    <xf numFmtId="0" fontId="51" fillId="7" borderId="10" xfId="0" applyNumberFormat="1" applyFont="1" applyFill="1" applyBorder="1" applyAlignment="1" applyProtection="1">
      <alignment horizontal="center" vertical="center"/>
    </xf>
    <xf numFmtId="0" fontId="51" fillId="7" borderId="7" xfId="0" applyNumberFormat="1" applyFont="1" applyFill="1" applyBorder="1" applyAlignment="1" applyProtection="1">
      <alignment horizontal="center" vertical="center"/>
    </xf>
    <xf numFmtId="0" fontId="51" fillId="7" borderId="12" xfId="0" applyNumberFormat="1" applyFont="1" applyFill="1" applyBorder="1" applyAlignment="1" applyProtection="1">
      <alignment horizontal="center" vertical="center"/>
    </xf>
    <xf numFmtId="0" fontId="51" fillId="7" borderId="8" xfId="0" applyNumberFormat="1" applyFont="1" applyFill="1" applyBorder="1" applyAlignment="1" applyProtection="1">
      <alignment horizontal="center" vertical="center"/>
    </xf>
    <xf numFmtId="0" fontId="128" fillId="15" borderId="49" xfId="0" applyNumberFormat="1" applyFont="1" applyFill="1" applyBorder="1" applyAlignment="1" applyProtection="1">
      <alignment horizontal="left" vertical="top" wrapText="1"/>
      <protection locked="0"/>
    </xf>
    <xf numFmtId="0" fontId="128" fillId="15" borderId="50" xfId="0" applyNumberFormat="1" applyFont="1" applyFill="1" applyBorder="1" applyAlignment="1" applyProtection="1">
      <alignment horizontal="left" vertical="top" wrapText="1"/>
      <protection locked="0"/>
    </xf>
    <xf numFmtId="0" fontId="128" fillId="15" borderId="51" xfId="0" applyNumberFormat="1" applyFont="1" applyFill="1" applyBorder="1" applyAlignment="1" applyProtection="1">
      <alignment horizontal="left" vertical="top" wrapText="1"/>
      <protection locked="0"/>
    </xf>
    <xf numFmtId="0" fontId="128" fillId="15" borderId="11" xfId="0" applyNumberFormat="1" applyFont="1" applyFill="1" applyBorder="1" applyAlignment="1" applyProtection="1">
      <alignment horizontal="left" vertical="top" wrapText="1"/>
      <protection locked="0"/>
    </xf>
    <xf numFmtId="0" fontId="128" fillId="15" borderId="0" xfId="0" applyNumberFormat="1" applyFont="1" applyFill="1" applyBorder="1" applyAlignment="1" applyProtection="1">
      <alignment horizontal="left" vertical="top" wrapText="1"/>
      <protection locked="0"/>
    </xf>
    <xf numFmtId="0" fontId="128" fillId="15" borderId="10" xfId="0" applyNumberFormat="1" applyFont="1" applyFill="1" applyBorder="1" applyAlignment="1" applyProtection="1">
      <alignment horizontal="left" vertical="top" wrapText="1"/>
      <protection locked="0"/>
    </xf>
    <xf numFmtId="0" fontId="128" fillId="15" borderId="52" xfId="0" applyNumberFormat="1" applyFont="1" applyFill="1" applyBorder="1" applyAlignment="1" applyProtection="1">
      <alignment horizontal="left" vertical="top" wrapText="1"/>
      <protection locked="0"/>
    </xf>
    <xf numFmtId="0" fontId="128" fillId="15" borderId="53" xfId="0" applyNumberFormat="1" applyFont="1" applyFill="1" applyBorder="1" applyAlignment="1" applyProtection="1">
      <alignment horizontal="left" vertical="top" wrapText="1"/>
      <protection locked="0"/>
    </xf>
    <xf numFmtId="0" fontId="128" fillId="15" borderId="54" xfId="0" applyNumberFormat="1" applyFont="1" applyFill="1" applyBorder="1" applyAlignment="1" applyProtection="1">
      <alignment horizontal="left" vertical="top" wrapText="1"/>
      <protection locked="0"/>
    </xf>
    <xf numFmtId="0" fontId="57" fillId="6" borderId="0" xfId="0" applyNumberFormat="1" applyFont="1" applyFill="1" applyBorder="1" applyAlignment="1" applyProtection="1">
      <alignment horizontal="center" vertical="center"/>
    </xf>
    <xf numFmtId="0" fontId="122" fillId="0" borderId="0" xfId="0" applyNumberFormat="1" applyFont="1" applyFill="1" applyBorder="1" applyAlignment="1" applyProtection="1">
      <alignment horizontal="center" vertical="top"/>
    </xf>
    <xf numFmtId="0" fontId="13" fillId="0" borderId="0" xfId="0" applyNumberFormat="1" applyFont="1" applyFill="1" applyBorder="1" applyAlignment="1" applyProtection="1">
      <alignment horizontal="center"/>
    </xf>
    <xf numFmtId="0" fontId="83" fillId="3" borderId="45" xfId="0" applyNumberFormat="1" applyFont="1" applyFill="1" applyBorder="1" applyAlignment="1" applyProtection="1">
      <alignment horizontal="center" vertical="center"/>
    </xf>
    <xf numFmtId="0" fontId="83" fillId="3" borderId="46" xfId="0" applyNumberFormat="1" applyFont="1" applyFill="1" applyBorder="1" applyAlignment="1" applyProtection="1">
      <alignment horizontal="center" vertical="center"/>
    </xf>
    <xf numFmtId="0" fontId="83" fillId="3" borderId="47" xfId="0" applyNumberFormat="1" applyFont="1" applyFill="1" applyBorder="1" applyAlignment="1" applyProtection="1">
      <alignment horizontal="center" vertical="center"/>
    </xf>
    <xf numFmtId="0" fontId="119" fillId="6" borderId="0" xfId="0" applyNumberFormat="1" applyFont="1" applyFill="1" applyBorder="1" applyAlignment="1" applyProtection="1">
      <alignment horizontal="left" vertical="center"/>
    </xf>
    <xf numFmtId="0" fontId="75" fillId="3" borderId="13" xfId="0" applyNumberFormat="1" applyFont="1" applyFill="1" applyBorder="1" applyAlignment="1" applyProtection="1">
      <alignment horizontal="center" vertical="center"/>
    </xf>
    <xf numFmtId="0" fontId="75" fillId="3" borderId="14" xfId="0" applyNumberFormat="1" applyFont="1" applyFill="1" applyBorder="1" applyAlignment="1" applyProtection="1">
      <alignment horizontal="center" vertical="center"/>
    </xf>
    <xf numFmtId="0" fontId="75" fillId="3" borderId="15" xfId="0" applyNumberFormat="1" applyFont="1" applyFill="1" applyBorder="1" applyAlignment="1" applyProtection="1">
      <alignment horizontal="center" vertical="center"/>
    </xf>
    <xf numFmtId="0" fontId="119" fillId="6" borderId="13" xfId="0" applyNumberFormat="1" applyFont="1" applyFill="1" applyBorder="1" applyAlignment="1" applyProtection="1">
      <alignment horizontal="left" vertical="center"/>
    </xf>
    <xf numFmtId="0" fontId="119" fillId="6" borderId="15" xfId="0" applyNumberFormat="1" applyFont="1" applyFill="1" applyBorder="1" applyAlignment="1" applyProtection="1">
      <alignment horizontal="left" vertical="center"/>
    </xf>
    <xf numFmtId="0" fontId="51" fillId="0" borderId="5" xfId="0" applyNumberFormat="1" applyFont="1" applyFill="1" applyBorder="1" applyAlignment="1" applyProtection="1">
      <alignment horizontal="left" vertical="center"/>
    </xf>
    <xf numFmtId="0" fontId="51" fillId="0" borderId="1" xfId="0" applyNumberFormat="1" applyFont="1" applyFill="1" applyBorder="1" applyAlignment="1" applyProtection="1">
      <alignment horizontal="left" vertical="center"/>
    </xf>
    <xf numFmtId="0" fontId="51" fillId="0" borderId="6" xfId="0" applyNumberFormat="1" applyFont="1" applyFill="1" applyBorder="1" applyAlignment="1" applyProtection="1">
      <alignment horizontal="left" vertical="center"/>
    </xf>
    <xf numFmtId="0" fontId="68" fillId="3" borderId="45" xfId="0" applyFont="1" applyFill="1" applyBorder="1" applyAlignment="1" applyProtection="1">
      <alignment horizontal="left" vertical="center"/>
      <protection locked="0"/>
    </xf>
    <xf numFmtId="0" fontId="68" fillId="3" borderId="46" xfId="0" applyFont="1" applyFill="1" applyBorder="1" applyAlignment="1" applyProtection="1">
      <alignment horizontal="left" vertical="center"/>
      <protection locked="0"/>
    </xf>
    <xf numFmtId="0" fontId="68" fillId="3" borderId="47" xfId="0" applyFont="1" applyFill="1" applyBorder="1" applyAlignment="1" applyProtection="1">
      <alignment horizontal="left" vertical="center"/>
      <protection locked="0"/>
    </xf>
    <xf numFmtId="0" fontId="134" fillId="16" borderId="13" xfId="0" applyFont="1" applyFill="1" applyBorder="1" applyAlignment="1" applyProtection="1">
      <alignment horizontal="left" vertical="center"/>
      <protection locked="0"/>
    </xf>
    <xf numFmtId="0" fontId="134" fillId="16" borderId="15" xfId="0" applyFont="1" applyFill="1" applyBorder="1" applyAlignment="1" applyProtection="1">
      <alignment horizontal="left" vertical="center"/>
      <protection locked="0"/>
    </xf>
    <xf numFmtId="0" fontId="115" fillId="0" borderId="0" xfId="0" applyFont="1" applyAlignment="1" applyProtection="1">
      <alignment horizontal="left" vertical="center"/>
    </xf>
    <xf numFmtId="0" fontId="68" fillId="3" borderId="13" xfId="0" applyFont="1" applyFill="1" applyBorder="1" applyAlignment="1" applyProtection="1">
      <alignment horizontal="left" vertical="center"/>
      <protection locked="0" hidden="1"/>
    </xf>
    <xf numFmtId="0" fontId="68" fillId="3" borderId="14" xfId="0" applyFont="1" applyFill="1" applyBorder="1" applyAlignment="1" applyProtection="1">
      <alignment horizontal="left" vertical="center"/>
      <protection locked="0" hidden="1"/>
    </xf>
    <xf numFmtId="0" fontId="68" fillId="3" borderId="15" xfId="0" applyFont="1" applyFill="1" applyBorder="1" applyAlignment="1" applyProtection="1">
      <alignment horizontal="left" vertical="center"/>
      <protection locked="0" hidden="1"/>
    </xf>
    <xf numFmtId="0" fontId="117" fillId="0" borderId="0" xfId="0" applyFont="1" applyAlignment="1" applyProtection="1">
      <alignment horizontal="left" vertical="center" indent="2"/>
    </xf>
    <xf numFmtId="0" fontId="117" fillId="0" borderId="48" xfId="0" applyFont="1" applyBorder="1" applyAlignment="1" applyProtection="1">
      <alignment horizontal="left" vertical="center" indent="2"/>
    </xf>
    <xf numFmtId="0" fontId="115" fillId="0" borderId="0" xfId="0" applyFont="1" applyAlignment="1" applyProtection="1">
      <alignment horizontal="left" vertical="top" wrapText="1"/>
    </xf>
    <xf numFmtId="0" fontId="68" fillId="3" borderId="45" xfId="2" applyFont="1" applyFill="1" applyBorder="1" applyAlignment="1" applyProtection="1">
      <alignment horizontal="left" vertical="center" indent="1"/>
      <protection locked="0"/>
    </xf>
    <xf numFmtId="0" fontId="68" fillId="3" borderId="46" xfId="2" applyFont="1" applyFill="1" applyBorder="1" applyAlignment="1" applyProtection="1">
      <alignment horizontal="left" vertical="center" indent="1"/>
      <protection locked="0"/>
    </xf>
    <xf numFmtId="2" fontId="68" fillId="3" borderId="45" xfId="0" applyNumberFormat="1" applyFont="1" applyFill="1" applyBorder="1" applyAlignment="1" applyProtection="1">
      <alignment horizontal="left" vertical="center" indent="2"/>
    </xf>
    <xf numFmtId="2" fontId="68" fillId="3" borderId="47" xfId="0" applyNumberFormat="1" applyFont="1" applyFill="1" applyBorder="1" applyAlignment="1" applyProtection="1">
      <alignment horizontal="left" vertical="center" indent="2"/>
    </xf>
    <xf numFmtId="165" fontId="68" fillId="3" borderId="13" xfId="0" applyNumberFormat="1" applyFont="1" applyFill="1" applyBorder="1" applyAlignment="1" applyProtection="1">
      <alignment horizontal="left" vertical="center" wrapText="1" indent="1"/>
      <protection locked="0" hidden="1"/>
    </xf>
    <xf numFmtId="165" fontId="68" fillId="3" borderId="14" xfId="0" applyNumberFormat="1" applyFont="1" applyFill="1" applyBorder="1" applyAlignment="1" applyProtection="1">
      <alignment horizontal="left" vertical="center" wrapText="1" indent="1"/>
      <protection locked="0" hidden="1"/>
    </xf>
    <xf numFmtId="165" fontId="68" fillId="3" borderId="15" xfId="0" applyNumberFormat="1" applyFont="1" applyFill="1" applyBorder="1" applyAlignment="1" applyProtection="1">
      <alignment horizontal="left" vertical="center" wrapText="1" indent="1"/>
      <protection locked="0" hidden="1"/>
    </xf>
    <xf numFmtId="0" fontId="35" fillId="4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/>
    </xf>
    <xf numFmtId="0" fontId="84" fillId="0" borderId="0" xfId="0" applyFont="1" applyAlignment="1" applyProtection="1">
      <alignment horizontal="left" vertical="top" wrapText="1"/>
    </xf>
    <xf numFmtId="0" fontId="115" fillId="0" borderId="0" xfId="0" applyFont="1" applyAlignment="1" applyProtection="1">
      <alignment horizontal="left" vertical="top"/>
    </xf>
    <xf numFmtId="0" fontId="115" fillId="0" borderId="0" xfId="0" applyFont="1" applyBorder="1" applyAlignment="1" applyProtection="1">
      <alignment horizontal="left" vertical="top"/>
    </xf>
    <xf numFmtId="0" fontId="84" fillId="0" borderId="0" xfId="0" applyFont="1" applyBorder="1" applyAlignment="1" applyProtection="1">
      <alignment horizontal="center" vertical="top" wrapText="1"/>
    </xf>
    <xf numFmtId="0" fontId="76" fillId="0" borderId="0" xfId="0" applyFont="1" applyAlignment="1" applyProtection="1">
      <alignment horizontal="center" vertical="center"/>
    </xf>
    <xf numFmtId="0" fontId="76" fillId="0" borderId="0" xfId="0" applyFont="1" applyBorder="1" applyAlignment="1" applyProtection="1">
      <alignment horizontal="center" vertical="center"/>
    </xf>
    <xf numFmtId="49" fontId="31" fillId="0" borderId="0" xfId="0" applyNumberFormat="1" applyFont="1" applyFill="1" applyBorder="1" applyAlignment="1" applyProtection="1">
      <alignment horizontal="center" vertical="center" wrapText="1"/>
    </xf>
    <xf numFmtId="0" fontId="68" fillId="3" borderId="13" xfId="0" applyFont="1" applyFill="1" applyBorder="1" applyAlignment="1" applyProtection="1">
      <alignment horizontal="left" vertical="center"/>
      <protection locked="0"/>
    </xf>
    <xf numFmtId="0" fontId="68" fillId="3" borderId="14" xfId="0" applyFont="1" applyFill="1" applyBorder="1" applyAlignment="1" applyProtection="1">
      <alignment horizontal="left" vertical="center"/>
      <protection locked="0"/>
    </xf>
    <xf numFmtId="0" fontId="36" fillId="3" borderId="45" xfId="0" applyNumberFormat="1" applyFont="1" applyFill="1" applyBorder="1" applyAlignment="1" applyProtection="1">
      <alignment horizontal="center" vertical="center"/>
    </xf>
    <xf numFmtId="0" fontId="36" fillId="3" borderId="46" xfId="0" applyNumberFormat="1" applyFont="1" applyFill="1" applyBorder="1" applyAlignment="1" applyProtection="1">
      <alignment horizontal="center" vertical="center"/>
    </xf>
    <xf numFmtId="0" fontId="36" fillId="3" borderId="47" xfId="0" applyNumberFormat="1" applyFont="1" applyFill="1" applyBorder="1" applyAlignment="1" applyProtection="1">
      <alignment horizontal="center" vertical="center"/>
    </xf>
    <xf numFmtId="0" fontId="7" fillId="0" borderId="0" xfId="3" applyFont="1" applyFill="1" applyBorder="1" applyAlignment="1" applyProtection="1">
      <alignment horizontal="left" vertical="center"/>
    </xf>
    <xf numFmtId="0" fontId="96" fillId="0" borderId="0" xfId="3" applyFont="1" applyFill="1" applyBorder="1" applyAlignment="1" applyProtection="1">
      <alignment horizontal="left" vertical="center" indent="1"/>
    </xf>
    <xf numFmtId="0" fontId="4" fillId="0" borderId="41" xfId="3" applyFont="1" applyFill="1" applyBorder="1" applyAlignment="1">
      <alignment horizontal="left" vertical="center" indent="1"/>
    </xf>
    <xf numFmtId="0" fontId="4" fillId="0" borderId="42" xfId="3" applyFont="1" applyFill="1" applyBorder="1" applyAlignment="1">
      <alignment horizontal="left" vertical="center" indent="1"/>
    </xf>
    <xf numFmtId="0" fontId="4" fillId="0" borderId="33" xfId="3" applyFont="1" applyFill="1" applyBorder="1" applyAlignment="1" applyProtection="1">
      <alignment horizontal="left" vertical="center" indent="1"/>
    </xf>
    <xf numFmtId="0" fontId="12" fillId="14" borderId="37" xfId="3" applyFont="1" applyFill="1" applyBorder="1" applyAlignment="1">
      <alignment horizontal="left" vertical="center"/>
    </xf>
    <xf numFmtId="0" fontId="12" fillId="14" borderId="38" xfId="3" applyFont="1" applyFill="1" applyBorder="1" applyAlignment="1">
      <alignment horizontal="left" vertical="center"/>
    </xf>
    <xf numFmtId="0" fontId="133" fillId="0" borderId="57" xfId="0" applyFont="1" applyBorder="1" applyAlignment="1" applyProtection="1">
      <alignment horizontal="left" vertical="center" indent="2"/>
      <protection locked="0"/>
    </xf>
    <xf numFmtId="0" fontId="133" fillId="0" borderId="58" xfId="0" applyFont="1" applyBorder="1" applyAlignment="1" applyProtection="1">
      <alignment horizontal="left" vertical="center" indent="2"/>
      <protection locked="0"/>
    </xf>
    <xf numFmtId="0" fontId="4" fillId="0" borderId="57" xfId="3" applyFont="1" applyFill="1" applyBorder="1" applyAlignment="1" applyProtection="1">
      <alignment horizontal="left" vertical="center" indent="2"/>
      <protection locked="0"/>
    </xf>
    <xf numFmtId="0" fontId="4" fillId="0" borderId="58" xfId="3" applyFont="1" applyFill="1" applyBorder="1" applyAlignment="1" applyProtection="1">
      <alignment horizontal="left" vertical="center" indent="2"/>
      <protection locked="0"/>
    </xf>
    <xf numFmtId="0" fontId="75" fillId="3" borderId="46" xfId="0" applyFont="1" applyFill="1" applyBorder="1" applyAlignment="1" applyProtection="1">
      <alignment horizontal="left" vertical="center" indent="1"/>
    </xf>
    <xf numFmtId="0" fontId="14" fillId="12" borderId="0" xfId="0" applyFont="1" applyFill="1" applyAlignment="1">
      <alignment horizontal="center" vertical="center"/>
    </xf>
    <xf numFmtId="0" fontId="21" fillId="13" borderId="0" xfId="3" applyFont="1" applyFill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94" fillId="10" borderId="23" xfId="3" applyFont="1" applyFill="1" applyBorder="1" applyAlignment="1">
      <alignment horizontal="center"/>
    </xf>
    <xf numFmtId="0" fontId="94" fillId="10" borderId="22" xfId="3" applyFont="1" applyFill="1" applyBorder="1" applyAlignment="1">
      <alignment horizontal="center"/>
    </xf>
    <xf numFmtId="0" fontId="94" fillId="10" borderId="24" xfId="3" applyFont="1" applyFill="1" applyBorder="1" applyAlignment="1">
      <alignment horizontal="center"/>
    </xf>
    <xf numFmtId="0" fontId="135" fillId="0" borderId="0" xfId="3" applyFont="1" applyFill="1" applyBorder="1" applyAlignment="1">
      <alignment horizontal="center" vertical="center"/>
    </xf>
    <xf numFmtId="0" fontId="12" fillId="14" borderId="37" xfId="3" applyFont="1" applyFill="1" applyBorder="1" applyAlignment="1">
      <alignment horizontal="center" vertical="center" wrapText="1"/>
    </xf>
    <xf numFmtId="0" fontId="12" fillId="14" borderId="38" xfId="3" applyFont="1" applyFill="1" applyBorder="1" applyAlignment="1">
      <alignment horizontal="center" vertical="center" wrapText="1"/>
    </xf>
    <xf numFmtId="0" fontId="12" fillId="14" borderId="31" xfId="3" applyFont="1" applyFill="1" applyBorder="1" applyAlignment="1">
      <alignment horizontal="center" vertical="center" wrapText="1"/>
    </xf>
    <xf numFmtId="0" fontId="12" fillId="14" borderId="40" xfId="3" applyFont="1" applyFill="1" applyBorder="1" applyAlignment="1">
      <alignment horizontal="center" vertical="center" wrapText="1"/>
    </xf>
    <xf numFmtId="0" fontId="4" fillId="0" borderId="29" xfId="3" applyFont="1" applyFill="1" applyBorder="1" applyAlignment="1">
      <alignment horizontal="left" vertical="center" indent="1"/>
    </xf>
    <xf numFmtId="0" fontId="4" fillId="0" borderId="0" xfId="3" applyFont="1" applyFill="1" applyBorder="1" applyAlignment="1">
      <alignment horizontal="left" vertical="center" indent="1"/>
    </xf>
    <xf numFmtId="0" fontId="4" fillId="0" borderId="29" xfId="3" applyFont="1" applyFill="1" applyBorder="1" applyAlignment="1" applyProtection="1">
      <alignment horizontal="left" vertical="center" indent="2"/>
      <protection locked="0"/>
    </xf>
    <xf numFmtId="0" fontId="4" fillId="0" borderId="30" xfId="3" applyFont="1" applyFill="1" applyBorder="1" applyAlignment="1" applyProtection="1">
      <alignment horizontal="left" vertical="center" indent="2"/>
      <protection locked="0"/>
    </xf>
    <xf numFmtId="0" fontId="4" fillId="0" borderId="30" xfId="3" applyFont="1" applyFill="1" applyBorder="1" applyAlignment="1">
      <alignment horizontal="left" vertical="center" indent="1"/>
    </xf>
    <xf numFmtId="0" fontId="4" fillId="0" borderId="37" xfId="3" applyFont="1" applyFill="1" applyBorder="1" applyAlignment="1" applyProtection="1">
      <alignment horizontal="left" vertical="center" indent="2"/>
      <protection locked="0"/>
    </xf>
    <xf numFmtId="0" fontId="4" fillId="0" borderId="38" xfId="3" applyFont="1" applyFill="1" applyBorder="1" applyAlignment="1" applyProtection="1">
      <alignment horizontal="left" vertical="center" indent="2"/>
      <protection locked="0"/>
    </xf>
    <xf numFmtId="0" fontId="4" fillId="15" borderId="41" xfId="3" applyFont="1" applyFill="1" applyBorder="1" applyAlignment="1">
      <alignment horizontal="center"/>
    </xf>
    <xf numFmtId="0" fontId="4" fillId="15" borderId="43" xfId="3" applyFont="1" applyFill="1" applyBorder="1" applyAlignment="1">
      <alignment horizontal="center"/>
    </xf>
    <xf numFmtId="0" fontId="4" fillId="15" borderId="42" xfId="3" applyFont="1" applyFill="1" applyBorder="1" applyAlignment="1">
      <alignment horizontal="center"/>
    </xf>
    <xf numFmtId="0" fontId="4" fillId="15" borderId="29" xfId="3" applyFont="1" applyFill="1" applyBorder="1" applyAlignment="1">
      <alignment horizontal="center"/>
    </xf>
    <xf numFmtId="0" fontId="4" fillId="15" borderId="0" xfId="3" applyFont="1" applyFill="1" applyBorder="1" applyAlignment="1">
      <alignment horizontal="center"/>
    </xf>
    <xf numFmtId="0" fontId="4" fillId="15" borderId="30" xfId="3" applyFont="1" applyFill="1" applyBorder="1" applyAlignment="1">
      <alignment horizontal="center"/>
    </xf>
    <xf numFmtId="0" fontId="4" fillId="15" borderId="31" xfId="3" applyFont="1" applyFill="1" applyBorder="1" applyAlignment="1">
      <alignment horizontal="center"/>
    </xf>
    <xf numFmtId="0" fontId="4" fillId="15" borderId="33" xfId="3" applyFont="1" applyFill="1" applyBorder="1" applyAlignment="1">
      <alignment horizontal="center"/>
    </xf>
    <xf numFmtId="0" fontId="4" fillId="15" borderId="32" xfId="3" applyFont="1" applyFill="1" applyBorder="1" applyAlignment="1">
      <alignment horizontal="center"/>
    </xf>
    <xf numFmtId="0" fontId="4" fillId="0" borderId="41" xfId="3" applyFont="1" applyFill="1" applyBorder="1" applyAlignment="1" applyProtection="1">
      <alignment horizontal="left" vertical="center" indent="2"/>
      <protection locked="0"/>
    </xf>
    <xf numFmtId="0" fontId="4" fillId="0" borderId="42" xfId="3" applyFont="1" applyFill="1" applyBorder="1" applyAlignment="1" applyProtection="1">
      <alignment horizontal="left" vertical="center" indent="2"/>
      <protection locked="0"/>
    </xf>
    <xf numFmtId="0" fontId="42" fillId="0" borderId="0" xfId="0" applyFont="1" applyBorder="1" applyAlignment="1">
      <alignment horizontal="center"/>
    </xf>
    <xf numFmtId="0" fontId="7" fillId="15" borderId="43" xfId="3" applyFont="1" applyFill="1" applyBorder="1" applyAlignment="1" applyProtection="1">
      <alignment horizontal="left" vertical="center"/>
    </xf>
    <xf numFmtId="0" fontId="12" fillId="14" borderId="33" xfId="3" applyFont="1" applyFill="1" applyBorder="1" applyAlignment="1">
      <alignment horizontal="center" vertical="center" wrapText="1"/>
    </xf>
    <xf numFmtId="0" fontId="4" fillId="0" borderId="41" xfId="3" applyFont="1" applyFill="1" applyBorder="1" applyAlignment="1">
      <alignment horizontal="center"/>
    </xf>
    <xf numFmtId="0" fontId="4" fillId="0" borderId="43" xfId="3" applyFont="1" applyFill="1" applyBorder="1" applyAlignment="1">
      <alignment horizontal="center"/>
    </xf>
    <xf numFmtId="0" fontId="4" fillId="0" borderId="42" xfId="3" applyFont="1" applyFill="1" applyBorder="1" applyAlignment="1">
      <alignment horizontal="center"/>
    </xf>
    <xf numFmtId="0" fontId="4" fillId="0" borderId="29" xfId="3" applyFont="1" applyFill="1" applyBorder="1" applyAlignment="1">
      <alignment horizontal="center"/>
    </xf>
    <xf numFmtId="0" fontId="4" fillId="0" borderId="0" xfId="3" applyFont="1" applyFill="1" applyBorder="1" applyAlignment="1">
      <alignment horizontal="center"/>
    </xf>
    <xf numFmtId="0" fontId="4" fillId="0" borderId="30" xfId="3" applyFont="1" applyFill="1" applyBorder="1" applyAlignment="1">
      <alignment horizontal="center"/>
    </xf>
    <xf numFmtId="0" fontId="4" fillId="0" borderId="31" xfId="3" applyFont="1" applyFill="1" applyBorder="1" applyAlignment="1">
      <alignment horizontal="center"/>
    </xf>
    <xf numFmtId="0" fontId="4" fillId="0" borderId="33" xfId="3" applyFont="1" applyFill="1" applyBorder="1" applyAlignment="1">
      <alignment horizontal="center"/>
    </xf>
    <xf numFmtId="0" fontId="4" fillId="0" borderId="32" xfId="3" applyFont="1" applyFill="1" applyBorder="1" applyAlignment="1">
      <alignment horizontal="center"/>
    </xf>
    <xf numFmtId="0" fontId="133" fillId="0" borderId="37" xfId="0" applyFont="1" applyBorder="1" applyAlignment="1" applyProtection="1">
      <alignment horizontal="left" vertical="center" indent="2"/>
      <protection locked="0"/>
    </xf>
    <xf numFmtId="0" fontId="133" fillId="0" borderId="38" xfId="0" applyFont="1" applyBorder="1" applyAlignment="1" applyProtection="1">
      <alignment horizontal="left" vertical="center" indent="2"/>
      <protection locked="0"/>
    </xf>
    <xf numFmtId="0" fontId="133" fillId="0" borderId="37" xfId="3" applyFont="1" applyFill="1" applyBorder="1" applyAlignment="1" applyProtection="1">
      <alignment horizontal="left" vertical="center" indent="2"/>
      <protection locked="0"/>
    </xf>
    <xf numFmtId="0" fontId="133" fillId="0" borderId="38" xfId="3" applyFont="1" applyFill="1" applyBorder="1" applyAlignment="1" applyProtection="1">
      <alignment horizontal="left" vertical="center" indent="2"/>
      <protection locked="0"/>
    </xf>
    <xf numFmtId="0" fontId="75" fillId="3" borderId="45" xfId="0" applyFont="1" applyFill="1" applyBorder="1" applyAlignment="1">
      <alignment horizontal="left" vertical="center" indent="2"/>
    </xf>
    <xf numFmtId="0" fontId="75" fillId="3" borderId="46" xfId="0" applyFont="1" applyFill="1" applyBorder="1" applyAlignment="1">
      <alignment horizontal="left" vertical="center" indent="2"/>
    </xf>
    <xf numFmtId="0" fontId="75" fillId="3" borderId="47" xfId="0" applyFont="1" applyFill="1" applyBorder="1" applyAlignment="1">
      <alignment horizontal="left" vertical="center" indent="2"/>
    </xf>
    <xf numFmtId="0" fontId="75" fillId="3" borderId="45" xfId="0" applyFont="1" applyFill="1" applyBorder="1" applyAlignment="1">
      <alignment horizontal="left" vertical="center" indent="1"/>
    </xf>
    <xf numFmtId="0" fontId="75" fillId="3" borderId="46" xfId="0" applyFont="1" applyFill="1" applyBorder="1" applyAlignment="1">
      <alignment horizontal="left" vertical="center" indent="1"/>
    </xf>
    <xf numFmtId="0" fontId="75" fillId="3" borderId="47" xfId="0" applyFont="1" applyFill="1" applyBorder="1" applyAlignment="1">
      <alignment horizontal="left" vertical="center" indent="1"/>
    </xf>
    <xf numFmtId="0" fontId="138" fillId="0" borderId="0" xfId="0" applyNumberFormat="1" applyFont="1" applyFill="1" applyBorder="1" applyAlignment="1">
      <alignment horizontal="center"/>
    </xf>
    <xf numFmtId="0" fontId="138" fillId="0" borderId="2" xfId="0" applyNumberFormat="1" applyFont="1" applyBorder="1" applyAlignment="1">
      <alignment horizontal="center" vertical="center"/>
    </xf>
    <xf numFmtId="0" fontId="138" fillId="0" borderId="2" xfId="0" applyNumberFormat="1" applyFont="1" applyBorder="1" applyAlignment="1">
      <alignment horizontal="left" vertical="center"/>
    </xf>
    <xf numFmtId="0" fontId="136" fillId="0" borderId="0" xfId="0" applyNumberFormat="1" applyFont="1" applyBorder="1" applyAlignment="1">
      <alignment horizontal="center"/>
    </xf>
  </cellXfs>
  <cellStyles count="13">
    <cellStyle name="40 % - Accent2" xfId="8" builtinId="35"/>
    <cellStyle name="40 % - Accent2 2" xfId="9" xr:uid="{00000000-0005-0000-0000-000001000000}"/>
    <cellStyle name="40 % - Accent2 2 2" xfId="11" xr:uid="{00000000-0005-0000-0000-000002000000}"/>
    <cellStyle name="40 % - Accent2 3" xfId="10" xr:uid="{00000000-0005-0000-0000-000003000000}"/>
    <cellStyle name="Accent1" xfId="2" builtinId="29"/>
    <cellStyle name="Euro" xfId="1" xr:uid="{00000000-0005-0000-0000-000005000000}"/>
    <cellStyle name="Insatisfaisant" xfId="4" builtinId="27"/>
    <cellStyle name="Normal" xfId="0" builtinId="0"/>
    <cellStyle name="Normal 2" xfId="3" xr:uid="{00000000-0005-0000-0000-000008000000}"/>
    <cellStyle name="Normal 3" xfId="5" xr:uid="{00000000-0005-0000-0000-000009000000}"/>
    <cellStyle name="Normal_Annexe1C" xfId="6" xr:uid="{00000000-0005-0000-0000-00000A000000}"/>
    <cellStyle name="Normal_Feuil1" xfId="12" xr:uid="{00000000-0005-0000-0000-00000B000000}"/>
    <cellStyle name="Pourcentage 2" xfId="7" xr:uid="{00000000-0005-0000-0000-00000C000000}"/>
  </cellStyles>
  <dxfs count="6">
    <dxf>
      <font>
        <color theme="0"/>
      </font>
      <fill>
        <patternFill>
          <bgColor rgb="FFFF0000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3"/>
      </font>
      <fill>
        <patternFill>
          <bgColor theme="4" tint="0.79998168889431442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DBE5F1"/>
      <color rgb="FFFFFF99"/>
      <color rgb="FF0000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Source!$G$18" lockText="1" noThreeD="1"/>
</file>

<file path=xl/ctrlProps/ctrlProp10.xml><?xml version="1.0" encoding="utf-8"?>
<formControlPr xmlns="http://schemas.microsoft.com/office/spreadsheetml/2009/9/main" objectType="CheckBox" fmlaLink="Source!$G$27" lockText="1" noThreeD="1"/>
</file>

<file path=xl/ctrlProps/ctrlProp11.xml><?xml version="1.0" encoding="utf-8"?>
<formControlPr xmlns="http://schemas.microsoft.com/office/spreadsheetml/2009/9/main" objectType="Drop" dropStyle="combo" dx="16" fmlaLink="Source!$B$14" fmlaRange="Source!$B$16:$G$140" noThreeD="1" sel="1" val="0"/>
</file>

<file path=xl/ctrlProps/ctrlProp12.xml><?xml version="1.0" encoding="utf-8"?>
<formControlPr xmlns="http://schemas.microsoft.com/office/spreadsheetml/2009/9/main" objectType="CheckBox" fmlaLink="Source!$G$28" lockText="1" noThreeD="1"/>
</file>

<file path=xl/ctrlProps/ctrlProp13.xml><?xml version="1.0" encoding="utf-8"?>
<formControlPr xmlns="http://schemas.microsoft.com/office/spreadsheetml/2009/9/main" objectType="CheckBox" fmlaLink="Source!$G$17" lockText="1" noThreeD="1"/>
</file>

<file path=xl/ctrlProps/ctrlProp14.xml><?xml version="1.0" encoding="utf-8"?>
<formControlPr xmlns="http://schemas.microsoft.com/office/spreadsheetml/2009/9/main" objectType="CheckBox" checked="Checked" fmlaLink="Source!$K$23" lockText="1" noThreeD="1"/>
</file>

<file path=xl/ctrlProps/ctrlProp15.xml><?xml version="1.0" encoding="utf-8"?>
<formControlPr xmlns="http://schemas.microsoft.com/office/spreadsheetml/2009/9/main" objectType="CheckBox" fmlaLink="Source!$L$19" lockText="1" noThreeD="1"/>
</file>

<file path=xl/ctrlProps/ctrlProp16.xml><?xml version="1.0" encoding="utf-8"?>
<formControlPr xmlns="http://schemas.microsoft.com/office/spreadsheetml/2009/9/main" objectType="CheckBox" fmlaLink="Source!$L$20" lockText="1" noThreeD="1"/>
</file>

<file path=xl/ctrlProps/ctrlProp17.xml><?xml version="1.0" encoding="utf-8"?>
<formControlPr xmlns="http://schemas.microsoft.com/office/spreadsheetml/2009/9/main" objectType="CheckBox" fmlaLink="Source!$L$23" lockText="1" noThreeD="1"/>
</file>

<file path=xl/ctrlProps/ctrlProp18.xml><?xml version="1.0" encoding="utf-8"?>
<formControlPr xmlns="http://schemas.microsoft.com/office/spreadsheetml/2009/9/main" objectType="CheckBox" fmlaLink="Source!$L$24" lockText="1" noThreeD="1"/>
</file>

<file path=xl/ctrlProps/ctrlProp19.xml><?xml version="1.0" encoding="utf-8"?>
<formControlPr xmlns="http://schemas.microsoft.com/office/spreadsheetml/2009/9/main" objectType="CheckBox" fmlaLink="Source!$L$15" lockText="1" noThreeD="1"/>
</file>

<file path=xl/ctrlProps/ctrlProp2.xml><?xml version="1.0" encoding="utf-8"?>
<formControlPr xmlns="http://schemas.microsoft.com/office/spreadsheetml/2009/9/main" objectType="CheckBox" fmlaLink="Source!$G$19" lockText="1" noThreeD="1"/>
</file>

<file path=xl/ctrlProps/ctrlProp20.xml><?xml version="1.0" encoding="utf-8"?>
<formControlPr xmlns="http://schemas.microsoft.com/office/spreadsheetml/2009/9/main" objectType="CheckBox" fmlaLink="Source!$L$16" lockText="1" noThreeD="1"/>
</file>

<file path=xl/ctrlProps/ctrlProp21.xml><?xml version="1.0" encoding="utf-8"?>
<formControlPr xmlns="http://schemas.microsoft.com/office/spreadsheetml/2009/9/main" objectType="Label" lockText="1"/>
</file>

<file path=xl/ctrlProps/ctrlProp22.xml><?xml version="1.0" encoding="utf-8"?>
<formControlPr xmlns="http://schemas.microsoft.com/office/spreadsheetml/2009/9/main" objectType="Label" lockText="1"/>
</file>

<file path=xl/ctrlProps/ctrlProp23.xml><?xml version="1.0" encoding="utf-8"?>
<formControlPr xmlns="http://schemas.microsoft.com/office/spreadsheetml/2009/9/main" objectType="Label" lockText="1"/>
</file>

<file path=xl/ctrlProps/ctrlProp24.xml><?xml version="1.0" encoding="utf-8"?>
<formControlPr xmlns="http://schemas.microsoft.com/office/spreadsheetml/2009/9/main" objectType="Label" lockText="1"/>
</file>

<file path=xl/ctrlProps/ctrlProp25.xml><?xml version="1.0" encoding="utf-8"?>
<formControlPr xmlns="http://schemas.microsoft.com/office/spreadsheetml/2009/9/main" objectType="Label" lockText="1"/>
</file>

<file path=xl/ctrlProps/ctrlProp26.xml><?xml version="1.0" encoding="utf-8"?>
<formControlPr xmlns="http://schemas.microsoft.com/office/spreadsheetml/2009/9/main" objectType="Drop" dropStyle="combo" dx="16" fmlaLink="Source!$Q$15" fmlaRange="Source!$P$15:$P$20" noThreeD="1" sel="1" val="0"/>
</file>

<file path=xl/ctrlProps/ctrlProp27.xml><?xml version="1.0" encoding="utf-8"?>
<formControlPr xmlns="http://schemas.microsoft.com/office/spreadsheetml/2009/9/main" objectType="Label" lockText="1"/>
</file>

<file path=xl/ctrlProps/ctrlProp28.xml><?xml version="1.0" encoding="utf-8"?>
<formControlPr xmlns="http://schemas.microsoft.com/office/spreadsheetml/2009/9/main" objectType="Label" lockText="1"/>
</file>

<file path=xl/ctrlProps/ctrlProp29.xml><?xml version="1.0" encoding="utf-8"?>
<formControlPr xmlns="http://schemas.microsoft.com/office/spreadsheetml/2009/9/main" objectType="Label" lockText="1"/>
</file>

<file path=xl/ctrlProps/ctrlProp3.xml><?xml version="1.0" encoding="utf-8"?>
<formControlPr xmlns="http://schemas.microsoft.com/office/spreadsheetml/2009/9/main" objectType="CheckBox" fmlaLink="Source!$G$20" lockText="1" noThreeD="1"/>
</file>

<file path=xl/ctrlProps/ctrlProp30.xml><?xml version="1.0" encoding="utf-8"?>
<formControlPr xmlns="http://schemas.microsoft.com/office/spreadsheetml/2009/9/main" objectType="Label" lockText="1"/>
</file>

<file path=xl/ctrlProps/ctrlProp31.xml><?xml version="1.0" encoding="utf-8"?>
<formControlPr xmlns="http://schemas.microsoft.com/office/spreadsheetml/2009/9/main" objectType="Drop" dropStyle="combo" dx="16" fmlaLink="Source!$K$15" fmlaRange="Source!$J$16:$J$20" noThreeD="1" sel="1" val="0"/>
</file>

<file path=xl/ctrlProps/ctrlProp32.xml><?xml version="1.0" encoding="utf-8"?>
<formControlPr xmlns="http://schemas.microsoft.com/office/spreadsheetml/2009/9/main" objectType="Drop" dropStyle="combo" dx="16" fmlaLink="Source!$F$14" fmlaRange="Source!$F$16:$F$30" noThreeD="1" sel="5" val="3"/>
</file>

<file path=xl/ctrlProps/ctrlProp4.xml><?xml version="1.0" encoding="utf-8"?>
<formControlPr xmlns="http://schemas.microsoft.com/office/spreadsheetml/2009/9/main" objectType="CheckBox" fmlaLink="Source!$G$21" lockText="1" noThreeD="1"/>
</file>

<file path=xl/ctrlProps/ctrlProp5.xml><?xml version="1.0" encoding="utf-8"?>
<formControlPr xmlns="http://schemas.microsoft.com/office/spreadsheetml/2009/9/main" objectType="CheckBox" fmlaLink="Source!$G$22" lockText="1" noThreeD="1"/>
</file>

<file path=xl/ctrlProps/ctrlProp6.xml><?xml version="1.0" encoding="utf-8"?>
<formControlPr xmlns="http://schemas.microsoft.com/office/spreadsheetml/2009/9/main" objectType="CheckBox" fmlaLink="Source!$G$23" lockText="1" noThreeD="1"/>
</file>

<file path=xl/ctrlProps/ctrlProp7.xml><?xml version="1.0" encoding="utf-8"?>
<formControlPr xmlns="http://schemas.microsoft.com/office/spreadsheetml/2009/9/main" objectType="CheckBox" fmlaLink="Source!$G$24" lockText="1" noThreeD="1"/>
</file>

<file path=xl/ctrlProps/ctrlProp8.xml><?xml version="1.0" encoding="utf-8"?>
<formControlPr xmlns="http://schemas.microsoft.com/office/spreadsheetml/2009/9/main" objectType="CheckBox" fmlaLink="Source!$G$25" lockText="1" noThreeD="1"/>
</file>

<file path=xl/ctrlProps/ctrlProp9.xml><?xml version="1.0" encoding="utf-8"?>
<formControlPr xmlns="http://schemas.microsoft.com/office/spreadsheetml/2009/9/main" objectType="CheckBox" fmlaLink="Source!$G$26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Pr&#233;visions budg&#233;taires'!A1"/><Relationship Id="rId2" Type="http://schemas.openxmlformats.org/officeDocument/2006/relationships/hyperlink" Target="#'Fiche de Renseignements'!A1"/><Relationship Id="rId1" Type="http://schemas.openxmlformats.org/officeDocument/2006/relationships/image" Target="../media/image1.jpg"/><Relationship Id="rId5" Type="http://schemas.openxmlformats.org/officeDocument/2006/relationships/hyperlink" Target="#'Fiche R&#233;capitulative'!A1"/><Relationship Id="rId4" Type="http://schemas.openxmlformats.org/officeDocument/2006/relationships/hyperlink" Target="#'Compte Rendu Financier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Pr&#233;visions budg&#233;taires'!A1"/><Relationship Id="rId2" Type="http://schemas.openxmlformats.org/officeDocument/2006/relationships/hyperlink" Target="#'Fiche de Renseignements'!A1"/><Relationship Id="rId1" Type="http://schemas.openxmlformats.org/officeDocument/2006/relationships/image" Target="../media/image1.jpg"/><Relationship Id="rId5" Type="http://schemas.openxmlformats.org/officeDocument/2006/relationships/hyperlink" Target="#'Fiche R&#233;capitulative'!A1"/><Relationship Id="rId4" Type="http://schemas.openxmlformats.org/officeDocument/2006/relationships/hyperlink" Target="#'Compte Rendu Financier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Pr&#233;visions budg&#233;taires'!A1"/><Relationship Id="rId2" Type="http://schemas.openxmlformats.org/officeDocument/2006/relationships/hyperlink" Target="#'Fiche de Renseignements'!A1"/><Relationship Id="rId1" Type="http://schemas.openxmlformats.org/officeDocument/2006/relationships/image" Target="../media/image1.jpg"/><Relationship Id="rId5" Type="http://schemas.openxmlformats.org/officeDocument/2006/relationships/hyperlink" Target="#'Fiche R&#233;capitulative'!A1"/><Relationship Id="rId4" Type="http://schemas.openxmlformats.org/officeDocument/2006/relationships/hyperlink" Target="#'Compte Rendu Financier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Pr&#233;visions budg&#233;taires'!A1"/><Relationship Id="rId2" Type="http://schemas.openxmlformats.org/officeDocument/2006/relationships/hyperlink" Target="#'Fiche de Renseignements'!A1"/><Relationship Id="rId1" Type="http://schemas.openxmlformats.org/officeDocument/2006/relationships/image" Target="../media/image1.jpg"/><Relationship Id="rId5" Type="http://schemas.openxmlformats.org/officeDocument/2006/relationships/hyperlink" Target="#'Fiche R&#233;capitulative'!A1"/><Relationship Id="rId4" Type="http://schemas.openxmlformats.org/officeDocument/2006/relationships/hyperlink" Target="#'Compte Rendu Financier'!A1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368300</xdr:colOff>
          <xdr:row>26</xdr:row>
          <xdr:rowOff>0</xdr:rowOff>
        </xdr:from>
        <xdr:to>
          <xdr:col>12</xdr:col>
          <xdr:colOff>596900</xdr:colOff>
          <xdr:row>27</xdr:row>
          <xdr:rowOff>38100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0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381000</xdr:colOff>
          <xdr:row>27</xdr:row>
          <xdr:rowOff>63500</xdr:rowOff>
        </xdr:from>
        <xdr:to>
          <xdr:col>12</xdr:col>
          <xdr:colOff>584200</xdr:colOff>
          <xdr:row>29</xdr:row>
          <xdr:rowOff>25400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0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406400</xdr:colOff>
          <xdr:row>31</xdr:row>
          <xdr:rowOff>25400</xdr:rowOff>
        </xdr:from>
        <xdr:to>
          <xdr:col>12</xdr:col>
          <xdr:colOff>635000</xdr:colOff>
          <xdr:row>33</xdr:row>
          <xdr:rowOff>12700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0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419100</xdr:colOff>
          <xdr:row>35</xdr:row>
          <xdr:rowOff>63500</xdr:rowOff>
        </xdr:from>
        <xdr:to>
          <xdr:col>12</xdr:col>
          <xdr:colOff>622300</xdr:colOff>
          <xdr:row>37</xdr:row>
          <xdr:rowOff>0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0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431800</xdr:colOff>
          <xdr:row>38</xdr:row>
          <xdr:rowOff>12700</xdr:rowOff>
        </xdr:from>
        <xdr:to>
          <xdr:col>12</xdr:col>
          <xdr:colOff>635000</xdr:colOff>
          <xdr:row>38</xdr:row>
          <xdr:rowOff>254000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0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406400</xdr:colOff>
          <xdr:row>40</xdr:row>
          <xdr:rowOff>63500</xdr:rowOff>
        </xdr:from>
        <xdr:to>
          <xdr:col>12</xdr:col>
          <xdr:colOff>609600</xdr:colOff>
          <xdr:row>41</xdr:row>
          <xdr:rowOff>127000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0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419100</xdr:colOff>
          <xdr:row>43</xdr:row>
          <xdr:rowOff>101600</xdr:rowOff>
        </xdr:from>
        <xdr:to>
          <xdr:col>12</xdr:col>
          <xdr:colOff>647700</xdr:colOff>
          <xdr:row>44</xdr:row>
          <xdr:rowOff>101600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0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419100</xdr:colOff>
          <xdr:row>46</xdr:row>
          <xdr:rowOff>76200</xdr:rowOff>
        </xdr:from>
        <xdr:to>
          <xdr:col>12</xdr:col>
          <xdr:colOff>622300</xdr:colOff>
          <xdr:row>47</xdr:row>
          <xdr:rowOff>76200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0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419100</xdr:colOff>
          <xdr:row>49</xdr:row>
          <xdr:rowOff>127000</xdr:rowOff>
        </xdr:from>
        <xdr:to>
          <xdr:col>12</xdr:col>
          <xdr:colOff>647700</xdr:colOff>
          <xdr:row>50</xdr:row>
          <xdr:rowOff>114300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0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431800</xdr:colOff>
          <xdr:row>52</xdr:row>
          <xdr:rowOff>76200</xdr:rowOff>
        </xdr:from>
        <xdr:to>
          <xdr:col>12</xdr:col>
          <xdr:colOff>622300</xdr:colOff>
          <xdr:row>53</xdr:row>
          <xdr:rowOff>114300</xdr:rowOff>
        </xdr:to>
        <xdr:sp macro="" textlink="">
          <xdr:nvSpPr>
            <xdr:cNvPr id="2177" name="Check Box 129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0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101600</xdr:colOff>
          <xdr:row>10</xdr:row>
          <xdr:rowOff>63500</xdr:rowOff>
        </xdr:from>
        <xdr:to>
          <xdr:col>12</xdr:col>
          <xdr:colOff>825500</xdr:colOff>
          <xdr:row>10</xdr:row>
          <xdr:rowOff>355600</xdr:rowOff>
        </xdr:to>
        <xdr:sp macro="" textlink="">
          <xdr:nvSpPr>
            <xdr:cNvPr id="2182" name="Drop Down 134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0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393700</xdr:colOff>
          <xdr:row>30</xdr:row>
          <xdr:rowOff>12700</xdr:rowOff>
        </xdr:from>
        <xdr:to>
          <xdr:col>12</xdr:col>
          <xdr:colOff>571500</xdr:colOff>
          <xdr:row>31</xdr:row>
          <xdr:rowOff>25400</xdr:rowOff>
        </xdr:to>
        <xdr:sp macro="" textlink="">
          <xdr:nvSpPr>
            <xdr:cNvPr id="2185" name="Check Box 137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0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7215</xdr:colOff>
      <xdr:row>0</xdr:row>
      <xdr:rowOff>57943</xdr:rowOff>
    </xdr:from>
    <xdr:to>
      <xdr:col>13</xdr:col>
      <xdr:colOff>266700</xdr:colOff>
      <xdr:row>6</xdr:row>
      <xdr:rowOff>47624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121515" y="57943"/>
          <a:ext cx="11029085" cy="1056481"/>
          <a:chOff x="60204" y="156285"/>
          <a:chExt cx="7496176" cy="603122"/>
        </a:xfrm>
      </xdr:grpSpPr>
      <xdr:pic>
        <xdr:nvPicPr>
          <xdr:cNvPr id="4" name="Imag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204" y="156285"/>
            <a:ext cx="7496176" cy="603122"/>
          </a:xfrm>
          <a:prstGeom prst="rect">
            <a:avLst/>
          </a:prstGeom>
          <a:ln>
            <a:solidFill>
              <a:schemeClr val="accent1"/>
            </a:solidFill>
          </a:ln>
        </xdr:spPr>
      </xdr:pic>
      <xdr:grpSp>
        <xdr:nvGrpSpPr>
          <xdr:cNvPr id="2" name="Group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GrpSpPr/>
        </xdr:nvGrpSpPr>
        <xdr:grpSpPr>
          <a:xfrm>
            <a:off x="1062047" y="449152"/>
            <a:ext cx="6159722" cy="192856"/>
            <a:chOff x="7722272" y="1985161"/>
            <a:chExt cx="6683513" cy="269996"/>
          </a:xfrm>
        </xdr:grpSpPr>
        <xdr:sp macro="" textlink="">
          <xdr:nvSpPr>
            <xdr:cNvPr id="7" name="Forme libre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/>
          </xdr:nvSpPr>
          <xdr:spPr>
            <a:xfrm>
              <a:off x="8975755" y="2023101"/>
              <a:ext cx="186298" cy="222993"/>
            </a:xfrm>
            <a:custGeom>
              <a:avLst/>
              <a:gdLst>
                <a:gd name="connsiteX0" fmla="*/ 0 w 209900"/>
                <a:gd name="connsiteY0" fmla="*/ 49109 h 245543"/>
                <a:gd name="connsiteX1" fmla="*/ 104950 w 209900"/>
                <a:gd name="connsiteY1" fmla="*/ 49109 h 245543"/>
                <a:gd name="connsiteX2" fmla="*/ 104950 w 209900"/>
                <a:gd name="connsiteY2" fmla="*/ 0 h 245543"/>
                <a:gd name="connsiteX3" fmla="*/ 209900 w 209900"/>
                <a:gd name="connsiteY3" fmla="*/ 122772 h 245543"/>
                <a:gd name="connsiteX4" fmla="*/ 104950 w 209900"/>
                <a:gd name="connsiteY4" fmla="*/ 245543 h 245543"/>
                <a:gd name="connsiteX5" fmla="*/ 104950 w 209900"/>
                <a:gd name="connsiteY5" fmla="*/ 196434 h 245543"/>
                <a:gd name="connsiteX6" fmla="*/ 0 w 209900"/>
                <a:gd name="connsiteY6" fmla="*/ 196434 h 245543"/>
                <a:gd name="connsiteX7" fmla="*/ 0 w 209900"/>
                <a:gd name="connsiteY7" fmla="*/ 49109 h 24554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</a:cxnLst>
              <a:rect l="l" t="t" r="r" b="b"/>
              <a:pathLst>
                <a:path w="209900" h="245543">
                  <a:moveTo>
                    <a:pt x="0" y="49109"/>
                  </a:moveTo>
                  <a:lnTo>
                    <a:pt x="104950" y="49109"/>
                  </a:lnTo>
                  <a:lnTo>
                    <a:pt x="104950" y="0"/>
                  </a:lnTo>
                  <a:lnTo>
                    <a:pt x="209900" y="122772"/>
                  </a:lnTo>
                  <a:lnTo>
                    <a:pt x="104950" y="245543"/>
                  </a:lnTo>
                  <a:lnTo>
                    <a:pt x="104950" y="196434"/>
                  </a:lnTo>
                  <a:lnTo>
                    <a:pt x="0" y="196434"/>
                  </a:lnTo>
                  <a:lnTo>
                    <a:pt x="0" y="49109"/>
                  </a:lnTo>
                  <a:close/>
                </a:path>
              </a:pathLst>
            </a:custGeom>
            <a:ln>
              <a:solidFill>
                <a:schemeClr val="accent1"/>
              </a:solidFill>
            </a:ln>
            <a:scene3d>
              <a:camera prst="orthographicFront">
                <a:rot lat="0" lon="0" rev="0"/>
              </a:camera>
              <a:lightRig rig="contrasting" dir="t">
                <a:rot lat="0" lon="0" rev="1200000"/>
              </a:lightRig>
            </a:scene3d>
            <a:sp3d z="-182000" contourW="19050" prstMaterial="metal">
              <a:bevelT w="88900" h="203200"/>
              <a:bevelB w="165100" h="254000"/>
            </a:sp3d>
          </xdr:spPr>
          <xdr:style>
            <a:lnRef idx="0">
              <a:schemeClr val="accent1">
                <a:tint val="60000"/>
                <a:hueOff val="0"/>
                <a:satOff val="0"/>
                <a:lumOff val="0"/>
                <a:alphaOff val="0"/>
              </a:schemeClr>
            </a:lnRef>
            <a:fillRef idx="1">
              <a:schemeClr val="accent1">
                <a:tint val="60000"/>
                <a:hueOff val="0"/>
                <a:satOff val="0"/>
                <a:lumOff val="0"/>
                <a:alphaOff val="0"/>
              </a:schemeClr>
            </a:fillRef>
            <a:effectRef idx="0">
              <a:schemeClr val="accent1">
                <a:tint val="60000"/>
                <a:hueOff val="0"/>
                <a:satOff val="0"/>
                <a:lumOff val="0"/>
                <a:alphaOff val="0"/>
              </a:schemeClr>
            </a:effectRef>
            <a:fontRef idx="minor">
              <a:schemeClr val="lt1"/>
            </a:fontRef>
          </xdr:style>
          <xdr:txBody>
            <a:bodyPr spcFirstLastPara="0" vert="horz" wrap="square" lIns="0" tIns="49109" rIns="62970" bIns="49109" numCol="1" spcCol="1270" anchor="ctr" anchorCtr="0">
              <a:noAutofit/>
            </a:bodyPr>
            <a:lstStyle/>
            <a:p>
              <a:pPr lvl="0" algn="ctr" defTabSz="4445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</a:pPr>
              <a:endParaRPr lang="fr-FR" sz="900" b="1" kern="1200">
                <a:latin typeface="Calibri" panose="020F0502020204030204" pitchFamily="34" charset="0"/>
              </a:endParaRPr>
            </a:p>
          </xdr:txBody>
        </xdr:sp>
        <xdr:sp macro="" textlink="">
          <xdr:nvSpPr>
            <xdr:cNvPr id="8" name="Forme libre 7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/>
          </xdr:nvSpPr>
          <xdr:spPr>
            <a:xfrm>
              <a:off x="9368162" y="2015157"/>
              <a:ext cx="1091050" cy="240000"/>
            </a:xfrm>
            <a:custGeom>
              <a:avLst/>
              <a:gdLst>
                <a:gd name="connsiteX0" fmla="*/ 0 w 990095"/>
                <a:gd name="connsiteY0" fmla="*/ 29527 h 295274"/>
                <a:gd name="connsiteX1" fmla="*/ 29527 w 990095"/>
                <a:gd name="connsiteY1" fmla="*/ 0 h 295274"/>
                <a:gd name="connsiteX2" fmla="*/ 960568 w 990095"/>
                <a:gd name="connsiteY2" fmla="*/ 0 h 295274"/>
                <a:gd name="connsiteX3" fmla="*/ 990095 w 990095"/>
                <a:gd name="connsiteY3" fmla="*/ 29527 h 295274"/>
                <a:gd name="connsiteX4" fmla="*/ 990095 w 990095"/>
                <a:gd name="connsiteY4" fmla="*/ 265747 h 295274"/>
                <a:gd name="connsiteX5" fmla="*/ 960568 w 990095"/>
                <a:gd name="connsiteY5" fmla="*/ 295274 h 295274"/>
                <a:gd name="connsiteX6" fmla="*/ 29527 w 990095"/>
                <a:gd name="connsiteY6" fmla="*/ 295274 h 295274"/>
                <a:gd name="connsiteX7" fmla="*/ 0 w 990095"/>
                <a:gd name="connsiteY7" fmla="*/ 265747 h 295274"/>
                <a:gd name="connsiteX8" fmla="*/ 0 w 990095"/>
                <a:gd name="connsiteY8" fmla="*/ 29527 h 29527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990095" h="295274">
                  <a:moveTo>
                    <a:pt x="0" y="29527"/>
                  </a:moveTo>
                  <a:cubicBezTo>
                    <a:pt x="0" y="13220"/>
                    <a:pt x="13220" y="0"/>
                    <a:pt x="29527" y="0"/>
                  </a:cubicBezTo>
                  <a:lnTo>
                    <a:pt x="960568" y="0"/>
                  </a:lnTo>
                  <a:cubicBezTo>
                    <a:pt x="976875" y="0"/>
                    <a:pt x="990095" y="13220"/>
                    <a:pt x="990095" y="29527"/>
                  </a:cubicBezTo>
                  <a:lnTo>
                    <a:pt x="990095" y="265747"/>
                  </a:lnTo>
                  <a:cubicBezTo>
                    <a:pt x="990095" y="282054"/>
                    <a:pt x="976875" y="295274"/>
                    <a:pt x="960568" y="295274"/>
                  </a:cubicBezTo>
                  <a:lnTo>
                    <a:pt x="29527" y="295274"/>
                  </a:lnTo>
                  <a:cubicBezTo>
                    <a:pt x="13220" y="295274"/>
                    <a:pt x="0" y="282054"/>
                    <a:pt x="0" y="265747"/>
                  </a:cubicBezTo>
                  <a:lnTo>
                    <a:pt x="0" y="29527"/>
                  </a:lnTo>
                  <a:close/>
                </a:path>
              </a:pathLst>
            </a:custGeom>
            <a:ln>
              <a:solidFill>
                <a:schemeClr val="accent1"/>
              </a:solidFill>
            </a:ln>
            <a:scene3d>
              <a:camera prst="orthographicFront">
                <a:rot lat="0" lon="0" rev="0"/>
              </a:camera>
              <a:lightRig rig="contrasting" dir="t">
                <a:rot lat="0" lon="0" rev="1200000"/>
              </a:lightRig>
            </a:scene3d>
            <a:sp3d contourW="19050" prstMaterial="metal">
              <a:bevelT w="88900" h="203200"/>
              <a:bevelB w="165100" h="254000"/>
            </a:sp3d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spcFirstLastPara="0" vert="horz" wrap="square" lIns="54368" tIns="54368" rIns="54368" bIns="54368" numCol="1" spcCol="1270" anchor="ctr" anchorCtr="0">
              <a:noAutofit/>
            </a:bodyPr>
            <a:lstStyle/>
            <a:p>
              <a:pPr lvl="0" algn="ctr" defTabSz="5334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</a:pPr>
              <a:r>
                <a:rPr lang="fr-FR" sz="900" b="1" kern="1200">
                  <a:latin typeface="Calibri" panose="020F0502020204030204" pitchFamily="34" charset="0"/>
                </a:rPr>
                <a:t>Fiche de renseignements</a:t>
              </a:r>
            </a:p>
          </xdr:txBody>
        </xdr:sp>
        <xdr:sp macro="" textlink="">
          <xdr:nvSpPr>
            <xdr:cNvPr id="9" name="Forme libre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/>
          </xdr:nvSpPr>
          <xdr:spPr>
            <a:xfrm>
              <a:off x="12574748" y="1985161"/>
              <a:ext cx="228934" cy="241049"/>
            </a:xfrm>
            <a:custGeom>
              <a:avLst/>
              <a:gdLst>
                <a:gd name="connsiteX0" fmla="*/ 0 w 209900"/>
                <a:gd name="connsiteY0" fmla="*/ 49109 h 245543"/>
                <a:gd name="connsiteX1" fmla="*/ 104950 w 209900"/>
                <a:gd name="connsiteY1" fmla="*/ 49109 h 245543"/>
                <a:gd name="connsiteX2" fmla="*/ 104950 w 209900"/>
                <a:gd name="connsiteY2" fmla="*/ 0 h 245543"/>
                <a:gd name="connsiteX3" fmla="*/ 209900 w 209900"/>
                <a:gd name="connsiteY3" fmla="*/ 122772 h 245543"/>
                <a:gd name="connsiteX4" fmla="*/ 104950 w 209900"/>
                <a:gd name="connsiteY4" fmla="*/ 245543 h 245543"/>
                <a:gd name="connsiteX5" fmla="*/ 104950 w 209900"/>
                <a:gd name="connsiteY5" fmla="*/ 196434 h 245543"/>
                <a:gd name="connsiteX6" fmla="*/ 0 w 209900"/>
                <a:gd name="connsiteY6" fmla="*/ 196434 h 245543"/>
                <a:gd name="connsiteX7" fmla="*/ 0 w 209900"/>
                <a:gd name="connsiteY7" fmla="*/ 49109 h 24554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</a:cxnLst>
              <a:rect l="l" t="t" r="r" b="b"/>
              <a:pathLst>
                <a:path w="209900" h="245543">
                  <a:moveTo>
                    <a:pt x="0" y="49109"/>
                  </a:moveTo>
                  <a:lnTo>
                    <a:pt x="104950" y="49109"/>
                  </a:lnTo>
                  <a:lnTo>
                    <a:pt x="104950" y="0"/>
                  </a:lnTo>
                  <a:lnTo>
                    <a:pt x="209900" y="122772"/>
                  </a:lnTo>
                  <a:lnTo>
                    <a:pt x="104950" y="245543"/>
                  </a:lnTo>
                  <a:lnTo>
                    <a:pt x="104950" y="196434"/>
                  </a:lnTo>
                  <a:lnTo>
                    <a:pt x="0" y="196434"/>
                  </a:lnTo>
                  <a:lnTo>
                    <a:pt x="0" y="49109"/>
                  </a:lnTo>
                  <a:close/>
                </a:path>
              </a:pathLst>
            </a:custGeom>
            <a:ln>
              <a:solidFill>
                <a:schemeClr val="accent1"/>
              </a:solidFill>
            </a:ln>
            <a:scene3d>
              <a:camera prst="orthographicFront">
                <a:rot lat="0" lon="0" rev="0"/>
              </a:camera>
              <a:lightRig rig="contrasting" dir="t">
                <a:rot lat="0" lon="0" rev="1200000"/>
              </a:lightRig>
            </a:scene3d>
            <a:sp3d z="-182000" contourW="19050" prstMaterial="metal">
              <a:bevelT w="88900" h="203200"/>
              <a:bevelB w="165100" h="254000"/>
            </a:sp3d>
          </xdr:spPr>
          <xdr:style>
            <a:lnRef idx="0">
              <a:schemeClr val="accent1">
                <a:tint val="60000"/>
                <a:hueOff val="0"/>
                <a:satOff val="0"/>
                <a:lumOff val="0"/>
                <a:alphaOff val="0"/>
              </a:schemeClr>
            </a:lnRef>
            <a:fillRef idx="1">
              <a:schemeClr val="accent1">
                <a:tint val="60000"/>
                <a:hueOff val="0"/>
                <a:satOff val="0"/>
                <a:lumOff val="0"/>
                <a:alphaOff val="0"/>
              </a:schemeClr>
            </a:fillRef>
            <a:effectRef idx="0">
              <a:schemeClr val="accent1">
                <a:tint val="60000"/>
                <a:hueOff val="0"/>
                <a:satOff val="0"/>
                <a:lumOff val="0"/>
                <a:alphaOff val="0"/>
              </a:schemeClr>
            </a:effectRef>
            <a:fontRef idx="minor">
              <a:schemeClr val="lt1"/>
            </a:fontRef>
          </xdr:style>
          <xdr:txBody>
            <a:bodyPr spcFirstLastPara="0" vert="horz" wrap="square" lIns="0" tIns="49109" rIns="62970" bIns="49109" numCol="1" spcCol="1270" anchor="ctr" anchorCtr="0">
              <a:noAutofit/>
            </a:bodyPr>
            <a:lstStyle/>
            <a:p>
              <a:pPr lvl="0" algn="ctr" defTabSz="4445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</a:pPr>
              <a:endParaRPr lang="fr-FR" sz="900" b="1" kern="1200">
                <a:latin typeface="Calibri" panose="020F0502020204030204" pitchFamily="34" charset="0"/>
              </a:endParaRPr>
            </a:p>
          </xdr:txBody>
        </xdr:sp>
        <xdr:sp macro="" textlink="">
          <xdr:nvSpPr>
            <xdr:cNvPr id="10" name="Forme libre 9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/>
          </xdr:nvSpPr>
          <xdr:spPr>
            <a:xfrm>
              <a:off x="13079271" y="1986867"/>
              <a:ext cx="1326514" cy="236004"/>
            </a:xfrm>
            <a:custGeom>
              <a:avLst/>
              <a:gdLst>
                <a:gd name="connsiteX0" fmla="*/ 0 w 990095"/>
                <a:gd name="connsiteY0" fmla="*/ 29527 h 295274"/>
                <a:gd name="connsiteX1" fmla="*/ 29527 w 990095"/>
                <a:gd name="connsiteY1" fmla="*/ 0 h 295274"/>
                <a:gd name="connsiteX2" fmla="*/ 960568 w 990095"/>
                <a:gd name="connsiteY2" fmla="*/ 0 h 295274"/>
                <a:gd name="connsiteX3" fmla="*/ 990095 w 990095"/>
                <a:gd name="connsiteY3" fmla="*/ 29527 h 295274"/>
                <a:gd name="connsiteX4" fmla="*/ 990095 w 990095"/>
                <a:gd name="connsiteY4" fmla="*/ 265747 h 295274"/>
                <a:gd name="connsiteX5" fmla="*/ 960568 w 990095"/>
                <a:gd name="connsiteY5" fmla="*/ 295274 h 295274"/>
                <a:gd name="connsiteX6" fmla="*/ 29527 w 990095"/>
                <a:gd name="connsiteY6" fmla="*/ 295274 h 295274"/>
                <a:gd name="connsiteX7" fmla="*/ 0 w 990095"/>
                <a:gd name="connsiteY7" fmla="*/ 265747 h 295274"/>
                <a:gd name="connsiteX8" fmla="*/ 0 w 990095"/>
                <a:gd name="connsiteY8" fmla="*/ 29527 h 29527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990095" h="295274">
                  <a:moveTo>
                    <a:pt x="0" y="29527"/>
                  </a:moveTo>
                  <a:cubicBezTo>
                    <a:pt x="0" y="13220"/>
                    <a:pt x="13220" y="0"/>
                    <a:pt x="29527" y="0"/>
                  </a:cubicBezTo>
                  <a:lnTo>
                    <a:pt x="960568" y="0"/>
                  </a:lnTo>
                  <a:cubicBezTo>
                    <a:pt x="976875" y="0"/>
                    <a:pt x="990095" y="13220"/>
                    <a:pt x="990095" y="29527"/>
                  </a:cubicBezTo>
                  <a:lnTo>
                    <a:pt x="990095" y="265747"/>
                  </a:lnTo>
                  <a:cubicBezTo>
                    <a:pt x="990095" y="282054"/>
                    <a:pt x="976875" y="295274"/>
                    <a:pt x="960568" y="295274"/>
                  </a:cubicBezTo>
                  <a:lnTo>
                    <a:pt x="29527" y="295274"/>
                  </a:lnTo>
                  <a:cubicBezTo>
                    <a:pt x="13220" y="295274"/>
                    <a:pt x="0" y="282054"/>
                    <a:pt x="0" y="265747"/>
                  </a:cubicBezTo>
                  <a:lnTo>
                    <a:pt x="0" y="29527"/>
                  </a:lnTo>
                  <a:close/>
                </a:path>
              </a:pathLst>
            </a:custGeom>
            <a:solidFill>
              <a:schemeClr val="accent1"/>
            </a:solidFill>
            <a:ln>
              <a:solidFill>
                <a:schemeClr val="accent1"/>
              </a:solidFill>
            </a:ln>
            <a:scene3d>
              <a:camera prst="orthographicFront">
                <a:rot lat="0" lon="0" rev="0"/>
              </a:camera>
              <a:lightRig rig="contrasting" dir="t">
                <a:rot lat="0" lon="0" rev="1200000"/>
              </a:lightRig>
            </a:scene3d>
            <a:sp3d contourW="19050" prstMaterial="metal">
              <a:bevelT w="88900" h="203200"/>
              <a:bevelB w="165100" h="254000"/>
            </a:sp3d>
          </xdr:spPr>
          <xdr:style>
            <a:lnRef idx="2">
              <a:schemeClr val="accent2">
                <a:shade val="50000"/>
              </a:schemeClr>
            </a:lnRef>
            <a:fillRef idx="1">
              <a:schemeClr val="accent2"/>
            </a:fillRef>
            <a:effectRef idx="0">
              <a:schemeClr val="accent2"/>
            </a:effectRef>
            <a:fontRef idx="minor">
              <a:schemeClr val="lt1"/>
            </a:fontRef>
          </xdr:style>
          <xdr:txBody>
            <a:bodyPr spcFirstLastPara="0" vert="horz" wrap="square" lIns="54368" tIns="54368" rIns="54368" bIns="54368" numCol="1" spcCol="1270" anchor="ctr" anchorCtr="0">
              <a:noAutofit/>
            </a:bodyPr>
            <a:lstStyle/>
            <a:p>
              <a:pPr lvl="0" algn="ctr" defTabSz="5334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</a:pPr>
              <a:r>
                <a:rPr lang="fr-FR" sz="900" b="1" kern="1200">
                  <a:latin typeface="Calibri" panose="020F0502020204030204" pitchFamily="34" charset="0"/>
                </a:rPr>
                <a:t>Prévisions</a:t>
              </a:r>
              <a:r>
                <a:rPr lang="fr-FR" sz="900" b="1" kern="1200" baseline="0">
                  <a:latin typeface="Calibri" panose="020F0502020204030204" pitchFamily="34" charset="0"/>
                </a:rPr>
                <a:t> budgétaires</a:t>
              </a:r>
              <a:endParaRPr lang="fr-FR" sz="900" b="1" kern="1200">
                <a:latin typeface="Calibri" panose="020F0502020204030204" pitchFamily="34" charset="0"/>
              </a:endParaRPr>
            </a:p>
          </xdr:txBody>
        </xdr:sp>
        <xdr:sp macro="" textlink="">
          <xdr:nvSpPr>
            <xdr:cNvPr id="27" name="Forme libre 26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SpPr/>
          </xdr:nvSpPr>
          <xdr:spPr>
            <a:xfrm>
              <a:off x="11112235" y="1993056"/>
              <a:ext cx="1190990" cy="245307"/>
            </a:xfrm>
            <a:custGeom>
              <a:avLst/>
              <a:gdLst>
                <a:gd name="connsiteX0" fmla="*/ 0 w 990095"/>
                <a:gd name="connsiteY0" fmla="*/ 29527 h 295274"/>
                <a:gd name="connsiteX1" fmla="*/ 29527 w 990095"/>
                <a:gd name="connsiteY1" fmla="*/ 0 h 295274"/>
                <a:gd name="connsiteX2" fmla="*/ 960568 w 990095"/>
                <a:gd name="connsiteY2" fmla="*/ 0 h 295274"/>
                <a:gd name="connsiteX3" fmla="*/ 990095 w 990095"/>
                <a:gd name="connsiteY3" fmla="*/ 29527 h 295274"/>
                <a:gd name="connsiteX4" fmla="*/ 990095 w 990095"/>
                <a:gd name="connsiteY4" fmla="*/ 265747 h 295274"/>
                <a:gd name="connsiteX5" fmla="*/ 960568 w 990095"/>
                <a:gd name="connsiteY5" fmla="*/ 295274 h 295274"/>
                <a:gd name="connsiteX6" fmla="*/ 29527 w 990095"/>
                <a:gd name="connsiteY6" fmla="*/ 295274 h 295274"/>
                <a:gd name="connsiteX7" fmla="*/ 0 w 990095"/>
                <a:gd name="connsiteY7" fmla="*/ 265747 h 295274"/>
                <a:gd name="connsiteX8" fmla="*/ 0 w 990095"/>
                <a:gd name="connsiteY8" fmla="*/ 29527 h 29527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990095" h="295274">
                  <a:moveTo>
                    <a:pt x="0" y="29527"/>
                  </a:moveTo>
                  <a:cubicBezTo>
                    <a:pt x="0" y="13220"/>
                    <a:pt x="13220" y="0"/>
                    <a:pt x="29527" y="0"/>
                  </a:cubicBezTo>
                  <a:lnTo>
                    <a:pt x="960568" y="0"/>
                  </a:lnTo>
                  <a:cubicBezTo>
                    <a:pt x="976875" y="0"/>
                    <a:pt x="990095" y="13220"/>
                    <a:pt x="990095" y="29527"/>
                  </a:cubicBezTo>
                  <a:lnTo>
                    <a:pt x="990095" y="265747"/>
                  </a:lnTo>
                  <a:cubicBezTo>
                    <a:pt x="990095" y="282054"/>
                    <a:pt x="976875" y="295274"/>
                    <a:pt x="960568" y="295274"/>
                  </a:cubicBezTo>
                  <a:lnTo>
                    <a:pt x="29527" y="295274"/>
                  </a:lnTo>
                  <a:cubicBezTo>
                    <a:pt x="13220" y="295274"/>
                    <a:pt x="0" y="282054"/>
                    <a:pt x="0" y="265747"/>
                  </a:cubicBezTo>
                  <a:lnTo>
                    <a:pt x="0" y="29527"/>
                  </a:lnTo>
                  <a:close/>
                </a:path>
              </a:pathLst>
            </a:custGeom>
            <a:ln>
              <a:solidFill>
                <a:schemeClr val="accent1"/>
              </a:solidFill>
            </a:ln>
            <a:scene3d>
              <a:camera prst="orthographicFront">
                <a:rot lat="0" lon="0" rev="0"/>
              </a:camera>
              <a:lightRig rig="contrasting" dir="t">
                <a:rot lat="0" lon="0" rev="1200000"/>
              </a:lightRig>
            </a:scene3d>
            <a:sp3d contourW="19050" prstMaterial="metal">
              <a:bevelT w="88900" h="203200"/>
              <a:bevelB w="165100" h="254000"/>
            </a:sp3d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spcFirstLastPara="0" vert="horz" wrap="square" lIns="54368" tIns="54368" rIns="54368" bIns="54368" numCol="1" spcCol="1270" anchor="ctr" anchorCtr="0">
              <a:noAutofit/>
            </a:bodyPr>
            <a:lstStyle/>
            <a:p>
              <a:pPr lvl="0" algn="ctr" defTabSz="5334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</a:pPr>
              <a:r>
                <a:rPr lang="fr-FR" sz="900" b="1" kern="1200">
                  <a:latin typeface="Calibri" panose="020F0502020204030204" pitchFamily="34" charset="0"/>
                </a:rPr>
                <a:t>Compte rendu financier</a:t>
              </a:r>
              <a:endParaRPr lang="fr-FR" sz="1050" b="1" kern="1200">
                <a:latin typeface="Calibri" panose="020F0502020204030204" pitchFamily="34" charset="0"/>
              </a:endParaRPr>
            </a:p>
          </xdr:txBody>
        </xdr:sp>
        <xdr:sp macro="" textlink="">
          <xdr:nvSpPr>
            <xdr:cNvPr id="28" name="Forme libre 27">
              <a:extLs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SpPr/>
          </xdr:nvSpPr>
          <xdr:spPr>
            <a:xfrm>
              <a:off x="10697434" y="2028539"/>
              <a:ext cx="196994" cy="213358"/>
            </a:xfrm>
            <a:custGeom>
              <a:avLst/>
              <a:gdLst>
                <a:gd name="connsiteX0" fmla="*/ 0 w 209900"/>
                <a:gd name="connsiteY0" fmla="*/ 49109 h 245543"/>
                <a:gd name="connsiteX1" fmla="*/ 104950 w 209900"/>
                <a:gd name="connsiteY1" fmla="*/ 49109 h 245543"/>
                <a:gd name="connsiteX2" fmla="*/ 104950 w 209900"/>
                <a:gd name="connsiteY2" fmla="*/ 0 h 245543"/>
                <a:gd name="connsiteX3" fmla="*/ 209900 w 209900"/>
                <a:gd name="connsiteY3" fmla="*/ 122772 h 245543"/>
                <a:gd name="connsiteX4" fmla="*/ 104950 w 209900"/>
                <a:gd name="connsiteY4" fmla="*/ 245543 h 245543"/>
                <a:gd name="connsiteX5" fmla="*/ 104950 w 209900"/>
                <a:gd name="connsiteY5" fmla="*/ 196434 h 245543"/>
                <a:gd name="connsiteX6" fmla="*/ 0 w 209900"/>
                <a:gd name="connsiteY6" fmla="*/ 196434 h 245543"/>
                <a:gd name="connsiteX7" fmla="*/ 0 w 209900"/>
                <a:gd name="connsiteY7" fmla="*/ 49109 h 24554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</a:cxnLst>
              <a:rect l="l" t="t" r="r" b="b"/>
              <a:pathLst>
                <a:path w="209900" h="245543">
                  <a:moveTo>
                    <a:pt x="0" y="49109"/>
                  </a:moveTo>
                  <a:lnTo>
                    <a:pt x="104950" y="49109"/>
                  </a:lnTo>
                  <a:lnTo>
                    <a:pt x="104950" y="0"/>
                  </a:lnTo>
                  <a:lnTo>
                    <a:pt x="209900" y="122772"/>
                  </a:lnTo>
                  <a:lnTo>
                    <a:pt x="104950" y="245543"/>
                  </a:lnTo>
                  <a:lnTo>
                    <a:pt x="104950" y="196434"/>
                  </a:lnTo>
                  <a:lnTo>
                    <a:pt x="0" y="196434"/>
                  </a:lnTo>
                  <a:lnTo>
                    <a:pt x="0" y="49109"/>
                  </a:lnTo>
                  <a:close/>
                </a:path>
              </a:pathLst>
            </a:custGeom>
            <a:ln>
              <a:solidFill>
                <a:schemeClr val="accent1"/>
              </a:solidFill>
            </a:ln>
            <a:scene3d>
              <a:camera prst="orthographicFront">
                <a:rot lat="0" lon="0" rev="0"/>
              </a:camera>
              <a:lightRig rig="contrasting" dir="t">
                <a:rot lat="0" lon="0" rev="1200000"/>
              </a:lightRig>
            </a:scene3d>
            <a:sp3d z="-182000" contourW="19050" prstMaterial="metal">
              <a:bevelT w="88900" h="203200"/>
              <a:bevelB w="165100" h="254000"/>
            </a:sp3d>
          </xdr:spPr>
          <xdr:style>
            <a:lnRef idx="0">
              <a:schemeClr val="accent1">
                <a:tint val="60000"/>
                <a:hueOff val="0"/>
                <a:satOff val="0"/>
                <a:lumOff val="0"/>
                <a:alphaOff val="0"/>
              </a:schemeClr>
            </a:lnRef>
            <a:fillRef idx="1">
              <a:schemeClr val="accent1">
                <a:tint val="60000"/>
                <a:hueOff val="0"/>
                <a:satOff val="0"/>
                <a:lumOff val="0"/>
                <a:alphaOff val="0"/>
              </a:schemeClr>
            </a:fillRef>
            <a:effectRef idx="0">
              <a:schemeClr val="accent1">
                <a:tint val="60000"/>
                <a:hueOff val="0"/>
                <a:satOff val="0"/>
                <a:lumOff val="0"/>
                <a:alphaOff val="0"/>
              </a:schemeClr>
            </a:effectRef>
            <a:fontRef idx="minor">
              <a:schemeClr val="lt1"/>
            </a:fontRef>
          </xdr:style>
          <xdr:txBody>
            <a:bodyPr spcFirstLastPara="0" vert="horz" wrap="square" lIns="0" tIns="49109" rIns="62970" bIns="49109" numCol="1" spcCol="1270" anchor="ctr" anchorCtr="0">
              <a:noAutofit/>
            </a:bodyPr>
            <a:lstStyle/>
            <a:p>
              <a:pPr lvl="0" algn="ctr" defTabSz="4445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</a:pPr>
              <a:endParaRPr lang="fr-FR" sz="900" b="1" kern="1200">
                <a:latin typeface="Calibri" panose="020F0502020204030204" pitchFamily="34" charset="0"/>
              </a:endParaRPr>
            </a:p>
          </xdr:txBody>
        </xdr:sp>
        <xdr:sp macro="" textlink="">
          <xdr:nvSpPr>
            <xdr:cNvPr id="29" name="Forme libre 28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SpPr/>
          </xdr:nvSpPr>
          <xdr:spPr>
            <a:xfrm>
              <a:off x="7722272" y="2023104"/>
              <a:ext cx="1006337" cy="230570"/>
            </a:xfrm>
            <a:custGeom>
              <a:avLst/>
              <a:gdLst>
                <a:gd name="connsiteX0" fmla="*/ 0 w 990095"/>
                <a:gd name="connsiteY0" fmla="*/ 29527 h 295274"/>
                <a:gd name="connsiteX1" fmla="*/ 29527 w 990095"/>
                <a:gd name="connsiteY1" fmla="*/ 0 h 295274"/>
                <a:gd name="connsiteX2" fmla="*/ 960568 w 990095"/>
                <a:gd name="connsiteY2" fmla="*/ 0 h 295274"/>
                <a:gd name="connsiteX3" fmla="*/ 990095 w 990095"/>
                <a:gd name="connsiteY3" fmla="*/ 29527 h 295274"/>
                <a:gd name="connsiteX4" fmla="*/ 990095 w 990095"/>
                <a:gd name="connsiteY4" fmla="*/ 265747 h 295274"/>
                <a:gd name="connsiteX5" fmla="*/ 960568 w 990095"/>
                <a:gd name="connsiteY5" fmla="*/ 295274 h 295274"/>
                <a:gd name="connsiteX6" fmla="*/ 29527 w 990095"/>
                <a:gd name="connsiteY6" fmla="*/ 295274 h 295274"/>
                <a:gd name="connsiteX7" fmla="*/ 0 w 990095"/>
                <a:gd name="connsiteY7" fmla="*/ 265747 h 295274"/>
                <a:gd name="connsiteX8" fmla="*/ 0 w 990095"/>
                <a:gd name="connsiteY8" fmla="*/ 29527 h 29527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990095" h="295274">
                  <a:moveTo>
                    <a:pt x="0" y="29527"/>
                  </a:moveTo>
                  <a:cubicBezTo>
                    <a:pt x="0" y="13220"/>
                    <a:pt x="13220" y="0"/>
                    <a:pt x="29527" y="0"/>
                  </a:cubicBezTo>
                  <a:lnTo>
                    <a:pt x="960568" y="0"/>
                  </a:lnTo>
                  <a:cubicBezTo>
                    <a:pt x="976875" y="0"/>
                    <a:pt x="990095" y="13220"/>
                    <a:pt x="990095" y="29527"/>
                  </a:cubicBezTo>
                  <a:lnTo>
                    <a:pt x="990095" y="265747"/>
                  </a:lnTo>
                  <a:cubicBezTo>
                    <a:pt x="990095" y="282054"/>
                    <a:pt x="976875" y="295274"/>
                    <a:pt x="960568" y="295274"/>
                  </a:cubicBezTo>
                  <a:lnTo>
                    <a:pt x="29527" y="295274"/>
                  </a:lnTo>
                  <a:cubicBezTo>
                    <a:pt x="13220" y="295274"/>
                    <a:pt x="0" y="282054"/>
                    <a:pt x="0" y="265747"/>
                  </a:cubicBezTo>
                  <a:lnTo>
                    <a:pt x="0" y="29527"/>
                  </a:lnTo>
                  <a:close/>
                </a:path>
              </a:pathLst>
            </a:custGeom>
            <a:ln>
              <a:solidFill>
                <a:schemeClr val="accent1"/>
              </a:solidFill>
            </a:ln>
            <a:scene3d>
              <a:camera prst="orthographicFront">
                <a:rot lat="0" lon="0" rev="0"/>
              </a:camera>
              <a:lightRig rig="contrasting" dir="t">
                <a:rot lat="0" lon="0" rev="1200000"/>
              </a:lightRig>
            </a:scene3d>
            <a:sp3d contourW="19050" prstMaterial="metal">
              <a:bevelT w="88900" h="203200"/>
              <a:bevelB w="165100" h="254000"/>
            </a:sp3d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spcFirstLastPara="0" vert="horz" wrap="square" lIns="54368" tIns="54368" rIns="54368" bIns="54368" numCol="1" spcCol="1270" anchor="ctr" anchorCtr="0">
              <a:noAutofit/>
            </a:bodyPr>
            <a:lstStyle/>
            <a:p>
              <a:pPr lvl="0" algn="ctr" defTabSz="5334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</a:pPr>
              <a:r>
                <a:rPr lang="fr-FR" sz="900" b="1" kern="1200">
                  <a:latin typeface="Calibri" panose="020F0502020204030204" pitchFamily="34" charset="0"/>
                </a:rPr>
                <a:t>Fiche</a:t>
              </a:r>
              <a:r>
                <a:rPr lang="fr-FR" sz="1000" b="1" kern="1200" baseline="0">
                  <a:latin typeface="Calibri" panose="020F0502020204030204" pitchFamily="34" charset="0"/>
                </a:rPr>
                <a:t> </a:t>
              </a:r>
              <a:r>
                <a:rPr lang="fr-FR" sz="900" b="1" kern="1200" baseline="0">
                  <a:latin typeface="Calibri" panose="020F0502020204030204" pitchFamily="34" charset="0"/>
                </a:rPr>
                <a:t>récapitultative</a:t>
              </a:r>
              <a:endParaRPr lang="fr-FR" sz="900" b="1" kern="1200">
                <a:latin typeface="Calibri" panose="020F0502020204030204" pitchFamily="34" charset="0"/>
              </a:endParaRPr>
            </a:p>
          </xdr:txBody>
        </xdr:sp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368300</xdr:colOff>
          <xdr:row>24</xdr:row>
          <xdr:rowOff>25400</xdr:rowOff>
        </xdr:from>
        <xdr:to>
          <xdr:col>12</xdr:col>
          <xdr:colOff>596900</xdr:colOff>
          <xdr:row>25</xdr:row>
          <xdr:rowOff>0</xdr:rowOff>
        </xdr:to>
        <xdr:sp macro="" textlink="">
          <xdr:nvSpPr>
            <xdr:cNvPr id="2189" name="Check Box 141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0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254000</xdr:colOff>
          <xdr:row>25</xdr:row>
          <xdr:rowOff>63500</xdr:rowOff>
        </xdr:from>
        <xdr:to>
          <xdr:col>4</xdr:col>
          <xdr:colOff>444500</xdr:colOff>
          <xdr:row>25</xdr:row>
          <xdr:rowOff>330200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 Identique à la rubrique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1003300</xdr:colOff>
          <xdr:row>46</xdr:row>
          <xdr:rowOff>25400</xdr:rowOff>
        </xdr:from>
        <xdr:to>
          <xdr:col>5</xdr:col>
          <xdr:colOff>0</xdr:colOff>
          <xdr:row>46</xdr:row>
          <xdr:rowOff>254000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558800</xdr:colOff>
          <xdr:row>46</xdr:row>
          <xdr:rowOff>25400</xdr:rowOff>
        </xdr:from>
        <xdr:to>
          <xdr:col>5</xdr:col>
          <xdr:colOff>1130300</xdr:colOff>
          <xdr:row>46</xdr:row>
          <xdr:rowOff>266700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990600</xdr:colOff>
          <xdr:row>47</xdr:row>
          <xdr:rowOff>50800</xdr:rowOff>
        </xdr:from>
        <xdr:to>
          <xdr:col>5</xdr:col>
          <xdr:colOff>0</xdr:colOff>
          <xdr:row>48</xdr:row>
          <xdr:rowOff>25400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546100</xdr:colOff>
          <xdr:row>47</xdr:row>
          <xdr:rowOff>63500</xdr:rowOff>
        </xdr:from>
        <xdr:to>
          <xdr:col>5</xdr:col>
          <xdr:colOff>1054100</xdr:colOff>
          <xdr:row>48</xdr:row>
          <xdr:rowOff>12700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12700</xdr:colOff>
          <xdr:row>42</xdr:row>
          <xdr:rowOff>76200</xdr:rowOff>
        </xdr:from>
        <xdr:to>
          <xdr:col>4</xdr:col>
          <xdr:colOff>533400</xdr:colOff>
          <xdr:row>42</xdr:row>
          <xdr:rowOff>304800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889000</xdr:colOff>
          <xdr:row>42</xdr:row>
          <xdr:rowOff>63500</xdr:rowOff>
        </xdr:from>
        <xdr:to>
          <xdr:col>5</xdr:col>
          <xdr:colOff>0</xdr:colOff>
          <xdr:row>42</xdr:row>
          <xdr:rowOff>304800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190500</xdr:rowOff>
        </xdr:from>
        <xdr:to>
          <xdr:col>4</xdr:col>
          <xdr:colOff>25400</xdr:colOff>
          <xdr:row>13</xdr:row>
          <xdr:rowOff>63500</xdr:rowOff>
        </xdr:to>
        <xdr:sp macro="" textlink="">
          <xdr:nvSpPr>
            <xdr:cNvPr id="3087" name="Label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Le nom doit être conforme à l'appellation officielle de l'association ou de l'organisme telle qu'elle figure dans les statuts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13</xdr:row>
          <xdr:rowOff>203200</xdr:rowOff>
        </xdr:from>
        <xdr:to>
          <xdr:col>2</xdr:col>
          <xdr:colOff>571500</xdr:colOff>
          <xdr:row>14</xdr:row>
          <xdr:rowOff>25400</xdr:rowOff>
        </xdr:to>
        <xdr:sp macro="" textlink="">
          <xdr:nvSpPr>
            <xdr:cNvPr id="3089" name="Label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Indiquer le jour, le mois et l'année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15</xdr:row>
          <xdr:rowOff>177800</xdr:rowOff>
        </xdr:from>
        <xdr:to>
          <xdr:col>3</xdr:col>
          <xdr:colOff>25400</xdr:colOff>
          <xdr:row>16</xdr:row>
          <xdr:rowOff>25400</xdr:rowOff>
        </xdr:to>
        <xdr:sp macro="" textlink="">
          <xdr:nvSpPr>
            <xdr:cNvPr id="3093" name="Label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Préciser la rue, le code postal, la ville et le pays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</xdr:row>
          <xdr:rowOff>25400</xdr:rowOff>
        </xdr:from>
        <xdr:to>
          <xdr:col>4</xdr:col>
          <xdr:colOff>355600</xdr:colOff>
          <xdr:row>21</xdr:row>
          <xdr:rowOff>25400</xdr:rowOff>
        </xdr:to>
        <xdr:sp macro="" textlink="">
          <xdr:nvSpPr>
            <xdr:cNvPr id="3095" name="Label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1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Si votre association dispose de plusieurs numéros, les indiquer tous.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25</xdr:row>
          <xdr:rowOff>190500</xdr:rowOff>
        </xdr:from>
        <xdr:to>
          <xdr:col>3</xdr:col>
          <xdr:colOff>254000</xdr:colOff>
          <xdr:row>27</xdr:row>
          <xdr:rowOff>101600</xdr:rowOff>
        </xdr:to>
        <xdr:sp macro="" textlink="">
          <xdr:nvSpPr>
            <xdr:cNvPr id="3097" name="Label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1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Si les coordonnées sont les mêmes qu' à la rubrique 3), cocher la case "identique à la rubrique 3)". Si elles diffèrent, les indiquer précisement (rue, code postal, ville et  pays)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35</xdr:row>
          <xdr:rowOff>101600</xdr:rowOff>
        </xdr:from>
        <xdr:to>
          <xdr:col>5</xdr:col>
          <xdr:colOff>1193800</xdr:colOff>
          <xdr:row>35</xdr:row>
          <xdr:rowOff>342900</xdr:rowOff>
        </xdr:to>
        <xdr:sp macro="" textlink="">
          <xdr:nvSpPr>
            <xdr:cNvPr id="3098" name="Drop Down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1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16384</xdr:col>
          <xdr:colOff>0</xdr:colOff>
          <xdr:row>1048575</xdr:row>
          <xdr:rowOff>177800</xdr:rowOff>
        </xdr:from>
        <xdr:to>
          <xdr:col>16384</xdr:col>
          <xdr:colOff>0</xdr:colOff>
          <xdr:row>1048575</xdr:row>
          <xdr:rowOff>177800</xdr:rowOff>
        </xdr:to>
        <xdr:sp macro="" textlink="">
          <xdr:nvSpPr>
            <xdr:cNvPr id="3101" name="Label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1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L'objet doit être indiqué précisément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37</xdr:row>
          <xdr:rowOff>215900</xdr:rowOff>
        </xdr:from>
        <xdr:to>
          <xdr:col>2</xdr:col>
          <xdr:colOff>1181100</xdr:colOff>
          <xdr:row>38</xdr:row>
          <xdr:rowOff>177800</xdr:rowOff>
        </xdr:to>
        <xdr:sp macro="" textlink="">
          <xdr:nvSpPr>
            <xdr:cNvPr id="3103" name="Label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1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A défaut de Président, indiquez le nom du principal responsable en mentionnant son titre exact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45</xdr:row>
          <xdr:rowOff>0</xdr:rowOff>
        </xdr:from>
        <xdr:to>
          <xdr:col>8</xdr:col>
          <xdr:colOff>0</xdr:colOff>
          <xdr:row>45</xdr:row>
          <xdr:rowOff>355600</xdr:rowOff>
        </xdr:to>
        <xdr:sp macro="" textlink="">
          <xdr:nvSpPr>
            <xdr:cNvPr id="3104" name="Label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1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Si un contrôleur financier siège au Conseil d'Administration, indiquez pour le compte de quel ministère.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101600</xdr:colOff>
          <xdr:row>52</xdr:row>
          <xdr:rowOff>279400</xdr:rowOff>
        </xdr:from>
        <xdr:to>
          <xdr:col>2</xdr:col>
          <xdr:colOff>863600</xdr:colOff>
          <xdr:row>53</xdr:row>
          <xdr:rowOff>88900</xdr:rowOff>
        </xdr:to>
        <xdr:sp macro="" textlink="">
          <xdr:nvSpPr>
            <xdr:cNvPr id="3105" name="Label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1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Le patrimoine doit être décrit précisément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0</xdr:colOff>
      <xdr:row>0</xdr:row>
      <xdr:rowOff>57150</xdr:rowOff>
    </xdr:from>
    <xdr:to>
      <xdr:col>7</xdr:col>
      <xdr:colOff>2094346</xdr:colOff>
      <xdr:row>6</xdr:row>
      <xdr:rowOff>46831</xdr:rowOff>
    </xdr:to>
    <xdr:grpSp>
      <xdr:nvGrpSpPr>
        <xdr:cNvPr id="41" name="Groupe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GrpSpPr/>
      </xdr:nvGrpSpPr>
      <xdr:grpSpPr>
        <a:xfrm>
          <a:off x="127000" y="57150"/>
          <a:ext cx="10743046" cy="1056481"/>
          <a:chOff x="52835" y="161926"/>
          <a:chExt cx="7496176" cy="603122"/>
        </a:xfrm>
      </xdr:grpSpPr>
      <xdr:pic>
        <xdr:nvPicPr>
          <xdr:cNvPr id="42" name="Image 41">
            <a:extLst>
              <a:ext uri="{FF2B5EF4-FFF2-40B4-BE49-F238E27FC236}">
                <a16:creationId xmlns:a16="http://schemas.microsoft.com/office/drawing/2014/main" id="{00000000-0008-0000-0100-00002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2835" y="161926"/>
            <a:ext cx="7496176" cy="603122"/>
          </a:xfrm>
          <a:prstGeom prst="rect">
            <a:avLst/>
          </a:prstGeom>
          <a:ln>
            <a:solidFill>
              <a:schemeClr val="accent1"/>
            </a:solidFill>
          </a:ln>
        </xdr:spPr>
      </xdr:pic>
      <xdr:grpSp>
        <xdr:nvGrpSpPr>
          <xdr:cNvPr id="43" name="Groupe 42">
            <a:extLst>
              <a:ext uri="{FF2B5EF4-FFF2-40B4-BE49-F238E27FC236}">
                <a16:creationId xmlns:a16="http://schemas.microsoft.com/office/drawing/2014/main" id="{00000000-0008-0000-0100-00002B000000}"/>
              </a:ext>
            </a:extLst>
          </xdr:cNvPr>
          <xdr:cNvGrpSpPr/>
        </xdr:nvGrpSpPr>
        <xdr:grpSpPr>
          <a:xfrm>
            <a:off x="1062047" y="449152"/>
            <a:ext cx="6159722" cy="192856"/>
            <a:chOff x="7722272" y="1985161"/>
            <a:chExt cx="6683513" cy="269996"/>
          </a:xfrm>
        </xdr:grpSpPr>
        <xdr:sp macro="" textlink="">
          <xdr:nvSpPr>
            <xdr:cNvPr id="44" name="Forme libre 43">
              <a:extLst>
                <a:ext uri="{FF2B5EF4-FFF2-40B4-BE49-F238E27FC236}">
                  <a16:creationId xmlns:a16="http://schemas.microsoft.com/office/drawing/2014/main" id="{00000000-0008-0000-0100-00002C000000}"/>
                </a:ext>
              </a:extLst>
            </xdr:cNvPr>
            <xdr:cNvSpPr/>
          </xdr:nvSpPr>
          <xdr:spPr>
            <a:xfrm>
              <a:off x="8975755" y="2023101"/>
              <a:ext cx="186298" cy="222993"/>
            </a:xfrm>
            <a:custGeom>
              <a:avLst/>
              <a:gdLst>
                <a:gd name="connsiteX0" fmla="*/ 0 w 209900"/>
                <a:gd name="connsiteY0" fmla="*/ 49109 h 245543"/>
                <a:gd name="connsiteX1" fmla="*/ 104950 w 209900"/>
                <a:gd name="connsiteY1" fmla="*/ 49109 h 245543"/>
                <a:gd name="connsiteX2" fmla="*/ 104950 w 209900"/>
                <a:gd name="connsiteY2" fmla="*/ 0 h 245543"/>
                <a:gd name="connsiteX3" fmla="*/ 209900 w 209900"/>
                <a:gd name="connsiteY3" fmla="*/ 122772 h 245543"/>
                <a:gd name="connsiteX4" fmla="*/ 104950 w 209900"/>
                <a:gd name="connsiteY4" fmla="*/ 245543 h 245543"/>
                <a:gd name="connsiteX5" fmla="*/ 104950 w 209900"/>
                <a:gd name="connsiteY5" fmla="*/ 196434 h 245543"/>
                <a:gd name="connsiteX6" fmla="*/ 0 w 209900"/>
                <a:gd name="connsiteY6" fmla="*/ 196434 h 245543"/>
                <a:gd name="connsiteX7" fmla="*/ 0 w 209900"/>
                <a:gd name="connsiteY7" fmla="*/ 49109 h 24554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</a:cxnLst>
              <a:rect l="l" t="t" r="r" b="b"/>
              <a:pathLst>
                <a:path w="209900" h="245543">
                  <a:moveTo>
                    <a:pt x="0" y="49109"/>
                  </a:moveTo>
                  <a:lnTo>
                    <a:pt x="104950" y="49109"/>
                  </a:lnTo>
                  <a:lnTo>
                    <a:pt x="104950" y="0"/>
                  </a:lnTo>
                  <a:lnTo>
                    <a:pt x="209900" y="122772"/>
                  </a:lnTo>
                  <a:lnTo>
                    <a:pt x="104950" y="245543"/>
                  </a:lnTo>
                  <a:lnTo>
                    <a:pt x="104950" y="196434"/>
                  </a:lnTo>
                  <a:lnTo>
                    <a:pt x="0" y="196434"/>
                  </a:lnTo>
                  <a:lnTo>
                    <a:pt x="0" y="49109"/>
                  </a:lnTo>
                  <a:close/>
                </a:path>
              </a:pathLst>
            </a:custGeom>
            <a:ln>
              <a:solidFill>
                <a:schemeClr val="accent1"/>
              </a:solidFill>
            </a:ln>
            <a:scene3d>
              <a:camera prst="orthographicFront">
                <a:rot lat="0" lon="0" rev="0"/>
              </a:camera>
              <a:lightRig rig="contrasting" dir="t">
                <a:rot lat="0" lon="0" rev="1200000"/>
              </a:lightRig>
            </a:scene3d>
            <a:sp3d z="-182000" contourW="19050" prstMaterial="metal">
              <a:bevelT w="88900" h="203200"/>
              <a:bevelB w="165100" h="254000"/>
            </a:sp3d>
          </xdr:spPr>
          <xdr:style>
            <a:lnRef idx="0">
              <a:schemeClr val="accent1">
                <a:tint val="60000"/>
                <a:hueOff val="0"/>
                <a:satOff val="0"/>
                <a:lumOff val="0"/>
                <a:alphaOff val="0"/>
              </a:schemeClr>
            </a:lnRef>
            <a:fillRef idx="1">
              <a:schemeClr val="accent1">
                <a:tint val="60000"/>
                <a:hueOff val="0"/>
                <a:satOff val="0"/>
                <a:lumOff val="0"/>
                <a:alphaOff val="0"/>
              </a:schemeClr>
            </a:fillRef>
            <a:effectRef idx="0">
              <a:schemeClr val="accent1">
                <a:tint val="60000"/>
                <a:hueOff val="0"/>
                <a:satOff val="0"/>
                <a:lumOff val="0"/>
                <a:alphaOff val="0"/>
              </a:schemeClr>
            </a:effectRef>
            <a:fontRef idx="minor">
              <a:schemeClr val="lt1"/>
            </a:fontRef>
          </xdr:style>
          <xdr:txBody>
            <a:bodyPr spcFirstLastPara="0" vert="horz" wrap="square" lIns="0" tIns="49109" rIns="62970" bIns="49109" numCol="1" spcCol="1270" anchor="ctr" anchorCtr="0">
              <a:noAutofit/>
            </a:bodyPr>
            <a:lstStyle/>
            <a:p>
              <a:pPr lvl="0" algn="ctr" defTabSz="4445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</a:pPr>
              <a:endParaRPr lang="fr-FR" sz="900" b="1" kern="1200">
                <a:latin typeface="Calibri" panose="020F0502020204030204" pitchFamily="34" charset="0"/>
              </a:endParaRPr>
            </a:p>
          </xdr:txBody>
        </xdr:sp>
        <xdr:sp macro="" textlink="">
          <xdr:nvSpPr>
            <xdr:cNvPr id="45" name="Forme libre 4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00000000-0008-0000-0100-00002D000000}"/>
                </a:ext>
              </a:extLst>
            </xdr:cNvPr>
            <xdr:cNvSpPr/>
          </xdr:nvSpPr>
          <xdr:spPr>
            <a:xfrm>
              <a:off x="9368162" y="2015157"/>
              <a:ext cx="1091050" cy="240000"/>
            </a:xfrm>
            <a:custGeom>
              <a:avLst/>
              <a:gdLst>
                <a:gd name="connsiteX0" fmla="*/ 0 w 990095"/>
                <a:gd name="connsiteY0" fmla="*/ 29527 h 295274"/>
                <a:gd name="connsiteX1" fmla="*/ 29527 w 990095"/>
                <a:gd name="connsiteY1" fmla="*/ 0 h 295274"/>
                <a:gd name="connsiteX2" fmla="*/ 960568 w 990095"/>
                <a:gd name="connsiteY2" fmla="*/ 0 h 295274"/>
                <a:gd name="connsiteX3" fmla="*/ 990095 w 990095"/>
                <a:gd name="connsiteY3" fmla="*/ 29527 h 295274"/>
                <a:gd name="connsiteX4" fmla="*/ 990095 w 990095"/>
                <a:gd name="connsiteY4" fmla="*/ 265747 h 295274"/>
                <a:gd name="connsiteX5" fmla="*/ 960568 w 990095"/>
                <a:gd name="connsiteY5" fmla="*/ 295274 h 295274"/>
                <a:gd name="connsiteX6" fmla="*/ 29527 w 990095"/>
                <a:gd name="connsiteY6" fmla="*/ 295274 h 295274"/>
                <a:gd name="connsiteX7" fmla="*/ 0 w 990095"/>
                <a:gd name="connsiteY7" fmla="*/ 265747 h 295274"/>
                <a:gd name="connsiteX8" fmla="*/ 0 w 990095"/>
                <a:gd name="connsiteY8" fmla="*/ 29527 h 29527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990095" h="295274">
                  <a:moveTo>
                    <a:pt x="0" y="29527"/>
                  </a:moveTo>
                  <a:cubicBezTo>
                    <a:pt x="0" y="13220"/>
                    <a:pt x="13220" y="0"/>
                    <a:pt x="29527" y="0"/>
                  </a:cubicBezTo>
                  <a:lnTo>
                    <a:pt x="960568" y="0"/>
                  </a:lnTo>
                  <a:cubicBezTo>
                    <a:pt x="976875" y="0"/>
                    <a:pt x="990095" y="13220"/>
                    <a:pt x="990095" y="29527"/>
                  </a:cubicBezTo>
                  <a:lnTo>
                    <a:pt x="990095" y="265747"/>
                  </a:lnTo>
                  <a:cubicBezTo>
                    <a:pt x="990095" y="282054"/>
                    <a:pt x="976875" y="295274"/>
                    <a:pt x="960568" y="295274"/>
                  </a:cubicBezTo>
                  <a:lnTo>
                    <a:pt x="29527" y="295274"/>
                  </a:lnTo>
                  <a:cubicBezTo>
                    <a:pt x="13220" y="295274"/>
                    <a:pt x="0" y="282054"/>
                    <a:pt x="0" y="265747"/>
                  </a:cubicBezTo>
                  <a:lnTo>
                    <a:pt x="0" y="29527"/>
                  </a:lnTo>
                  <a:close/>
                </a:path>
              </a:pathLst>
            </a:custGeom>
            <a:ln>
              <a:solidFill>
                <a:schemeClr val="accent1"/>
              </a:solidFill>
            </a:ln>
            <a:scene3d>
              <a:camera prst="orthographicFront">
                <a:rot lat="0" lon="0" rev="0"/>
              </a:camera>
              <a:lightRig rig="contrasting" dir="t">
                <a:rot lat="0" lon="0" rev="1200000"/>
              </a:lightRig>
            </a:scene3d>
            <a:sp3d contourW="19050" prstMaterial="metal">
              <a:bevelT w="88900" h="203200"/>
              <a:bevelB w="165100" h="254000"/>
            </a:sp3d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spcFirstLastPara="0" vert="horz" wrap="square" lIns="54368" tIns="54368" rIns="54368" bIns="54368" numCol="1" spcCol="1270" anchor="ctr" anchorCtr="0">
              <a:noAutofit/>
            </a:bodyPr>
            <a:lstStyle/>
            <a:p>
              <a:pPr lvl="0" algn="ctr" defTabSz="5334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</a:pPr>
              <a:r>
                <a:rPr lang="fr-FR" sz="900" b="1" kern="1200">
                  <a:latin typeface="Calibri" panose="020F0502020204030204" pitchFamily="34" charset="0"/>
                </a:rPr>
                <a:t>Fiche de renseignements</a:t>
              </a:r>
            </a:p>
          </xdr:txBody>
        </xdr:sp>
        <xdr:sp macro="" textlink="">
          <xdr:nvSpPr>
            <xdr:cNvPr id="46" name="Forme libre 45">
              <a:extLst>
                <a:ext uri="{FF2B5EF4-FFF2-40B4-BE49-F238E27FC236}">
                  <a16:creationId xmlns:a16="http://schemas.microsoft.com/office/drawing/2014/main" id="{00000000-0008-0000-0100-00002E000000}"/>
                </a:ext>
              </a:extLst>
            </xdr:cNvPr>
            <xdr:cNvSpPr/>
          </xdr:nvSpPr>
          <xdr:spPr>
            <a:xfrm>
              <a:off x="12574748" y="1985161"/>
              <a:ext cx="228934" cy="241049"/>
            </a:xfrm>
            <a:custGeom>
              <a:avLst/>
              <a:gdLst>
                <a:gd name="connsiteX0" fmla="*/ 0 w 209900"/>
                <a:gd name="connsiteY0" fmla="*/ 49109 h 245543"/>
                <a:gd name="connsiteX1" fmla="*/ 104950 w 209900"/>
                <a:gd name="connsiteY1" fmla="*/ 49109 h 245543"/>
                <a:gd name="connsiteX2" fmla="*/ 104950 w 209900"/>
                <a:gd name="connsiteY2" fmla="*/ 0 h 245543"/>
                <a:gd name="connsiteX3" fmla="*/ 209900 w 209900"/>
                <a:gd name="connsiteY3" fmla="*/ 122772 h 245543"/>
                <a:gd name="connsiteX4" fmla="*/ 104950 w 209900"/>
                <a:gd name="connsiteY4" fmla="*/ 245543 h 245543"/>
                <a:gd name="connsiteX5" fmla="*/ 104950 w 209900"/>
                <a:gd name="connsiteY5" fmla="*/ 196434 h 245543"/>
                <a:gd name="connsiteX6" fmla="*/ 0 w 209900"/>
                <a:gd name="connsiteY6" fmla="*/ 196434 h 245543"/>
                <a:gd name="connsiteX7" fmla="*/ 0 w 209900"/>
                <a:gd name="connsiteY7" fmla="*/ 49109 h 24554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</a:cxnLst>
              <a:rect l="l" t="t" r="r" b="b"/>
              <a:pathLst>
                <a:path w="209900" h="245543">
                  <a:moveTo>
                    <a:pt x="0" y="49109"/>
                  </a:moveTo>
                  <a:lnTo>
                    <a:pt x="104950" y="49109"/>
                  </a:lnTo>
                  <a:lnTo>
                    <a:pt x="104950" y="0"/>
                  </a:lnTo>
                  <a:lnTo>
                    <a:pt x="209900" y="122772"/>
                  </a:lnTo>
                  <a:lnTo>
                    <a:pt x="104950" y="245543"/>
                  </a:lnTo>
                  <a:lnTo>
                    <a:pt x="104950" y="196434"/>
                  </a:lnTo>
                  <a:lnTo>
                    <a:pt x="0" y="196434"/>
                  </a:lnTo>
                  <a:lnTo>
                    <a:pt x="0" y="49109"/>
                  </a:lnTo>
                  <a:close/>
                </a:path>
              </a:pathLst>
            </a:custGeom>
            <a:ln>
              <a:solidFill>
                <a:schemeClr val="accent1"/>
              </a:solidFill>
            </a:ln>
            <a:scene3d>
              <a:camera prst="orthographicFront">
                <a:rot lat="0" lon="0" rev="0"/>
              </a:camera>
              <a:lightRig rig="contrasting" dir="t">
                <a:rot lat="0" lon="0" rev="1200000"/>
              </a:lightRig>
            </a:scene3d>
            <a:sp3d z="-182000" contourW="19050" prstMaterial="metal">
              <a:bevelT w="88900" h="203200"/>
              <a:bevelB w="165100" h="254000"/>
            </a:sp3d>
          </xdr:spPr>
          <xdr:style>
            <a:lnRef idx="0">
              <a:schemeClr val="accent1">
                <a:tint val="60000"/>
                <a:hueOff val="0"/>
                <a:satOff val="0"/>
                <a:lumOff val="0"/>
                <a:alphaOff val="0"/>
              </a:schemeClr>
            </a:lnRef>
            <a:fillRef idx="1">
              <a:schemeClr val="accent1">
                <a:tint val="60000"/>
                <a:hueOff val="0"/>
                <a:satOff val="0"/>
                <a:lumOff val="0"/>
                <a:alphaOff val="0"/>
              </a:schemeClr>
            </a:fillRef>
            <a:effectRef idx="0">
              <a:schemeClr val="accent1">
                <a:tint val="60000"/>
                <a:hueOff val="0"/>
                <a:satOff val="0"/>
                <a:lumOff val="0"/>
                <a:alphaOff val="0"/>
              </a:schemeClr>
            </a:effectRef>
            <a:fontRef idx="minor">
              <a:schemeClr val="lt1"/>
            </a:fontRef>
          </xdr:style>
          <xdr:txBody>
            <a:bodyPr spcFirstLastPara="0" vert="horz" wrap="square" lIns="0" tIns="49109" rIns="62970" bIns="49109" numCol="1" spcCol="1270" anchor="ctr" anchorCtr="0">
              <a:noAutofit/>
            </a:bodyPr>
            <a:lstStyle/>
            <a:p>
              <a:pPr lvl="0" algn="ctr" defTabSz="4445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</a:pPr>
              <a:endParaRPr lang="fr-FR" sz="900" b="1" kern="1200">
                <a:latin typeface="Calibri" panose="020F0502020204030204" pitchFamily="34" charset="0"/>
              </a:endParaRPr>
            </a:p>
          </xdr:txBody>
        </xdr:sp>
        <xdr:sp macro="" textlink="">
          <xdr:nvSpPr>
            <xdr:cNvPr id="47" name="Forme libre 46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00000000-0008-0000-0100-00002F000000}"/>
                </a:ext>
              </a:extLst>
            </xdr:cNvPr>
            <xdr:cNvSpPr/>
          </xdr:nvSpPr>
          <xdr:spPr>
            <a:xfrm>
              <a:off x="13079271" y="1986867"/>
              <a:ext cx="1326514" cy="236004"/>
            </a:xfrm>
            <a:custGeom>
              <a:avLst/>
              <a:gdLst>
                <a:gd name="connsiteX0" fmla="*/ 0 w 990095"/>
                <a:gd name="connsiteY0" fmla="*/ 29527 h 295274"/>
                <a:gd name="connsiteX1" fmla="*/ 29527 w 990095"/>
                <a:gd name="connsiteY1" fmla="*/ 0 h 295274"/>
                <a:gd name="connsiteX2" fmla="*/ 960568 w 990095"/>
                <a:gd name="connsiteY2" fmla="*/ 0 h 295274"/>
                <a:gd name="connsiteX3" fmla="*/ 990095 w 990095"/>
                <a:gd name="connsiteY3" fmla="*/ 29527 h 295274"/>
                <a:gd name="connsiteX4" fmla="*/ 990095 w 990095"/>
                <a:gd name="connsiteY4" fmla="*/ 265747 h 295274"/>
                <a:gd name="connsiteX5" fmla="*/ 960568 w 990095"/>
                <a:gd name="connsiteY5" fmla="*/ 295274 h 295274"/>
                <a:gd name="connsiteX6" fmla="*/ 29527 w 990095"/>
                <a:gd name="connsiteY6" fmla="*/ 295274 h 295274"/>
                <a:gd name="connsiteX7" fmla="*/ 0 w 990095"/>
                <a:gd name="connsiteY7" fmla="*/ 265747 h 295274"/>
                <a:gd name="connsiteX8" fmla="*/ 0 w 990095"/>
                <a:gd name="connsiteY8" fmla="*/ 29527 h 29527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990095" h="295274">
                  <a:moveTo>
                    <a:pt x="0" y="29527"/>
                  </a:moveTo>
                  <a:cubicBezTo>
                    <a:pt x="0" y="13220"/>
                    <a:pt x="13220" y="0"/>
                    <a:pt x="29527" y="0"/>
                  </a:cubicBezTo>
                  <a:lnTo>
                    <a:pt x="960568" y="0"/>
                  </a:lnTo>
                  <a:cubicBezTo>
                    <a:pt x="976875" y="0"/>
                    <a:pt x="990095" y="13220"/>
                    <a:pt x="990095" y="29527"/>
                  </a:cubicBezTo>
                  <a:lnTo>
                    <a:pt x="990095" y="265747"/>
                  </a:lnTo>
                  <a:cubicBezTo>
                    <a:pt x="990095" y="282054"/>
                    <a:pt x="976875" y="295274"/>
                    <a:pt x="960568" y="295274"/>
                  </a:cubicBezTo>
                  <a:lnTo>
                    <a:pt x="29527" y="295274"/>
                  </a:lnTo>
                  <a:cubicBezTo>
                    <a:pt x="13220" y="295274"/>
                    <a:pt x="0" y="282054"/>
                    <a:pt x="0" y="265747"/>
                  </a:cubicBezTo>
                  <a:lnTo>
                    <a:pt x="0" y="29527"/>
                  </a:lnTo>
                  <a:close/>
                </a:path>
              </a:pathLst>
            </a:custGeom>
            <a:solidFill>
              <a:schemeClr val="accent1"/>
            </a:solidFill>
            <a:ln>
              <a:solidFill>
                <a:schemeClr val="accent1"/>
              </a:solidFill>
            </a:ln>
            <a:scene3d>
              <a:camera prst="orthographicFront">
                <a:rot lat="0" lon="0" rev="0"/>
              </a:camera>
              <a:lightRig rig="contrasting" dir="t">
                <a:rot lat="0" lon="0" rev="1200000"/>
              </a:lightRig>
            </a:scene3d>
            <a:sp3d contourW="19050" prstMaterial="metal">
              <a:bevelT w="88900" h="203200"/>
              <a:bevelB w="165100" h="254000"/>
            </a:sp3d>
          </xdr:spPr>
          <xdr:style>
            <a:lnRef idx="2">
              <a:schemeClr val="accent2">
                <a:shade val="50000"/>
              </a:schemeClr>
            </a:lnRef>
            <a:fillRef idx="1">
              <a:schemeClr val="accent2"/>
            </a:fillRef>
            <a:effectRef idx="0">
              <a:schemeClr val="accent2"/>
            </a:effectRef>
            <a:fontRef idx="minor">
              <a:schemeClr val="lt1"/>
            </a:fontRef>
          </xdr:style>
          <xdr:txBody>
            <a:bodyPr spcFirstLastPara="0" vert="horz" wrap="square" lIns="54368" tIns="54368" rIns="54368" bIns="54368" numCol="1" spcCol="1270" anchor="ctr" anchorCtr="0">
              <a:noAutofit/>
            </a:bodyPr>
            <a:lstStyle/>
            <a:p>
              <a:pPr lvl="0" algn="ctr" defTabSz="5334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</a:pPr>
              <a:r>
                <a:rPr lang="fr-FR" sz="900" b="1" kern="1200">
                  <a:latin typeface="Calibri" panose="020F0502020204030204" pitchFamily="34" charset="0"/>
                </a:rPr>
                <a:t>Prévisions</a:t>
              </a:r>
              <a:r>
                <a:rPr lang="fr-FR" sz="900" b="1" kern="1200" baseline="0">
                  <a:latin typeface="Calibri" panose="020F0502020204030204" pitchFamily="34" charset="0"/>
                </a:rPr>
                <a:t> budgétaires</a:t>
              </a:r>
              <a:endParaRPr lang="fr-FR" sz="900" b="1" kern="1200">
                <a:latin typeface="Calibri" panose="020F0502020204030204" pitchFamily="34" charset="0"/>
              </a:endParaRPr>
            </a:p>
          </xdr:txBody>
        </xdr:sp>
        <xdr:sp macro="" textlink="">
          <xdr:nvSpPr>
            <xdr:cNvPr id="48" name="Forme libre 47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00000000-0008-0000-0100-000030000000}"/>
                </a:ext>
              </a:extLst>
            </xdr:cNvPr>
            <xdr:cNvSpPr/>
          </xdr:nvSpPr>
          <xdr:spPr>
            <a:xfrm>
              <a:off x="11112235" y="1993056"/>
              <a:ext cx="1190990" cy="245307"/>
            </a:xfrm>
            <a:custGeom>
              <a:avLst/>
              <a:gdLst>
                <a:gd name="connsiteX0" fmla="*/ 0 w 990095"/>
                <a:gd name="connsiteY0" fmla="*/ 29527 h 295274"/>
                <a:gd name="connsiteX1" fmla="*/ 29527 w 990095"/>
                <a:gd name="connsiteY1" fmla="*/ 0 h 295274"/>
                <a:gd name="connsiteX2" fmla="*/ 960568 w 990095"/>
                <a:gd name="connsiteY2" fmla="*/ 0 h 295274"/>
                <a:gd name="connsiteX3" fmla="*/ 990095 w 990095"/>
                <a:gd name="connsiteY3" fmla="*/ 29527 h 295274"/>
                <a:gd name="connsiteX4" fmla="*/ 990095 w 990095"/>
                <a:gd name="connsiteY4" fmla="*/ 265747 h 295274"/>
                <a:gd name="connsiteX5" fmla="*/ 960568 w 990095"/>
                <a:gd name="connsiteY5" fmla="*/ 295274 h 295274"/>
                <a:gd name="connsiteX6" fmla="*/ 29527 w 990095"/>
                <a:gd name="connsiteY6" fmla="*/ 295274 h 295274"/>
                <a:gd name="connsiteX7" fmla="*/ 0 w 990095"/>
                <a:gd name="connsiteY7" fmla="*/ 265747 h 295274"/>
                <a:gd name="connsiteX8" fmla="*/ 0 w 990095"/>
                <a:gd name="connsiteY8" fmla="*/ 29527 h 29527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990095" h="295274">
                  <a:moveTo>
                    <a:pt x="0" y="29527"/>
                  </a:moveTo>
                  <a:cubicBezTo>
                    <a:pt x="0" y="13220"/>
                    <a:pt x="13220" y="0"/>
                    <a:pt x="29527" y="0"/>
                  </a:cubicBezTo>
                  <a:lnTo>
                    <a:pt x="960568" y="0"/>
                  </a:lnTo>
                  <a:cubicBezTo>
                    <a:pt x="976875" y="0"/>
                    <a:pt x="990095" y="13220"/>
                    <a:pt x="990095" y="29527"/>
                  </a:cubicBezTo>
                  <a:lnTo>
                    <a:pt x="990095" y="265747"/>
                  </a:lnTo>
                  <a:cubicBezTo>
                    <a:pt x="990095" y="282054"/>
                    <a:pt x="976875" y="295274"/>
                    <a:pt x="960568" y="295274"/>
                  </a:cubicBezTo>
                  <a:lnTo>
                    <a:pt x="29527" y="295274"/>
                  </a:lnTo>
                  <a:cubicBezTo>
                    <a:pt x="13220" y="295274"/>
                    <a:pt x="0" y="282054"/>
                    <a:pt x="0" y="265747"/>
                  </a:cubicBezTo>
                  <a:lnTo>
                    <a:pt x="0" y="29527"/>
                  </a:lnTo>
                  <a:close/>
                </a:path>
              </a:pathLst>
            </a:custGeom>
            <a:ln>
              <a:solidFill>
                <a:schemeClr val="accent1"/>
              </a:solidFill>
            </a:ln>
            <a:scene3d>
              <a:camera prst="orthographicFront">
                <a:rot lat="0" lon="0" rev="0"/>
              </a:camera>
              <a:lightRig rig="contrasting" dir="t">
                <a:rot lat="0" lon="0" rev="1200000"/>
              </a:lightRig>
            </a:scene3d>
            <a:sp3d contourW="19050" prstMaterial="metal">
              <a:bevelT w="88900" h="203200"/>
              <a:bevelB w="165100" h="254000"/>
            </a:sp3d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spcFirstLastPara="0" vert="horz" wrap="square" lIns="54368" tIns="54368" rIns="54368" bIns="54368" numCol="1" spcCol="1270" anchor="ctr" anchorCtr="0">
              <a:noAutofit/>
            </a:bodyPr>
            <a:lstStyle/>
            <a:p>
              <a:pPr lvl="0" algn="ctr" defTabSz="5334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</a:pPr>
              <a:r>
                <a:rPr lang="fr-FR" sz="900" b="1" kern="1200">
                  <a:latin typeface="Calibri" panose="020F0502020204030204" pitchFamily="34" charset="0"/>
                </a:rPr>
                <a:t>Compte rendu financier</a:t>
              </a:r>
              <a:endParaRPr lang="fr-FR" sz="1050" b="1" kern="1200">
                <a:latin typeface="Calibri" panose="020F0502020204030204" pitchFamily="34" charset="0"/>
              </a:endParaRPr>
            </a:p>
          </xdr:txBody>
        </xdr:sp>
        <xdr:sp macro="" textlink="">
          <xdr:nvSpPr>
            <xdr:cNvPr id="49" name="Forme libre 48">
              <a:extLst>
                <a:ext uri="{FF2B5EF4-FFF2-40B4-BE49-F238E27FC236}">
                  <a16:creationId xmlns:a16="http://schemas.microsoft.com/office/drawing/2014/main" id="{00000000-0008-0000-0100-000031000000}"/>
                </a:ext>
              </a:extLst>
            </xdr:cNvPr>
            <xdr:cNvSpPr/>
          </xdr:nvSpPr>
          <xdr:spPr>
            <a:xfrm>
              <a:off x="10697434" y="2028539"/>
              <a:ext cx="196994" cy="213358"/>
            </a:xfrm>
            <a:custGeom>
              <a:avLst/>
              <a:gdLst>
                <a:gd name="connsiteX0" fmla="*/ 0 w 209900"/>
                <a:gd name="connsiteY0" fmla="*/ 49109 h 245543"/>
                <a:gd name="connsiteX1" fmla="*/ 104950 w 209900"/>
                <a:gd name="connsiteY1" fmla="*/ 49109 h 245543"/>
                <a:gd name="connsiteX2" fmla="*/ 104950 w 209900"/>
                <a:gd name="connsiteY2" fmla="*/ 0 h 245543"/>
                <a:gd name="connsiteX3" fmla="*/ 209900 w 209900"/>
                <a:gd name="connsiteY3" fmla="*/ 122772 h 245543"/>
                <a:gd name="connsiteX4" fmla="*/ 104950 w 209900"/>
                <a:gd name="connsiteY4" fmla="*/ 245543 h 245543"/>
                <a:gd name="connsiteX5" fmla="*/ 104950 w 209900"/>
                <a:gd name="connsiteY5" fmla="*/ 196434 h 245543"/>
                <a:gd name="connsiteX6" fmla="*/ 0 w 209900"/>
                <a:gd name="connsiteY6" fmla="*/ 196434 h 245543"/>
                <a:gd name="connsiteX7" fmla="*/ 0 w 209900"/>
                <a:gd name="connsiteY7" fmla="*/ 49109 h 24554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</a:cxnLst>
              <a:rect l="l" t="t" r="r" b="b"/>
              <a:pathLst>
                <a:path w="209900" h="245543">
                  <a:moveTo>
                    <a:pt x="0" y="49109"/>
                  </a:moveTo>
                  <a:lnTo>
                    <a:pt x="104950" y="49109"/>
                  </a:lnTo>
                  <a:lnTo>
                    <a:pt x="104950" y="0"/>
                  </a:lnTo>
                  <a:lnTo>
                    <a:pt x="209900" y="122772"/>
                  </a:lnTo>
                  <a:lnTo>
                    <a:pt x="104950" y="245543"/>
                  </a:lnTo>
                  <a:lnTo>
                    <a:pt x="104950" y="196434"/>
                  </a:lnTo>
                  <a:lnTo>
                    <a:pt x="0" y="196434"/>
                  </a:lnTo>
                  <a:lnTo>
                    <a:pt x="0" y="49109"/>
                  </a:lnTo>
                  <a:close/>
                </a:path>
              </a:pathLst>
            </a:custGeom>
            <a:ln>
              <a:solidFill>
                <a:schemeClr val="accent1"/>
              </a:solidFill>
            </a:ln>
            <a:scene3d>
              <a:camera prst="orthographicFront">
                <a:rot lat="0" lon="0" rev="0"/>
              </a:camera>
              <a:lightRig rig="contrasting" dir="t">
                <a:rot lat="0" lon="0" rev="1200000"/>
              </a:lightRig>
            </a:scene3d>
            <a:sp3d z="-182000" contourW="19050" prstMaterial="metal">
              <a:bevelT w="88900" h="203200"/>
              <a:bevelB w="165100" h="254000"/>
            </a:sp3d>
          </xdr:spPr>
          <xdr:style>
            <a:lnRef idx="0">
              <a:schemeClr val="accent1">
                <a:tint val="60000"/>
                <a:hueOff val="0"/>
                <a:satOff val="0"/>
                <a:lumOff val="0"/>
                <a:alphaOff val="0"/>
              </a:schemeClr>
            </a:lnRef>
            <a:fillRef idx="1">
              <a:schemeClr val="accent1">
                <a:tint val="60000"/>
                <a:hueOff val="0"/>
                <a:satOff val="0"/>
                <a:lumOff val="0"/>
                <a:alphaOff val="0"/>
              </a:schemeClr>
            </a:fillRef>
            <a:effectRef idx="0">
              <a:schemeClr val="accent1">
                <a:tint val="60000"/>
                <a:hueOff val="0"/>
                <a:satOff val="0"/>
                <a:lumOff val="0"/>
                <a:alphaOff val="0"/>
              </a:schemeClr>
            </a:effectRef>
            <a:fontRef idx="minor">
              <a:schemeClr val="lt1"/>
            </a:fontRef>
          </xdr:style>
          <xdr:txBody>
            <a:bodyPr spcFirstLastPara="0" vert="horz" wrap="square" lIns="0" tIns="49109" rIns="62970" bIns="49109" numCol="1" spcCol="1270" anchor="ctr" anchorCtr="0">
              <a:noAutofit/>
            </a:bodyPr>
            <a:lstStyle/>
            <a:p>
              <a:pPr lvl="0" algn="ctr" defTabSz="4445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</a:pPr>
              <a:endParaRPr lang="fr-FR" sz="900" b="1" kern="1200">
                <a:latin typeface="Calibri" panose="020F0502020204030204" pitchFamily="34" charset="0"/>
              </a:endParaRPr>
            </a:p>
          </xdr:txBody>
        </xdr:sp>
        <xdr:sp macro="" textlink="">
          <xdr:nvSpPr>
            <xdr:cNvPr id="50" name="Forme libre 49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00000000-0008-0000-0100-000032000000}"/>
                </a:ext>
              </a:extLst>
            </xdr:cNvPr>
            <xdr:cNvSpPr/>
          </xdr:nvSpPr>
          <xdr:spPr>
            <a:xfrm>
              <a:off x="7722272" y="2023104"/>
              <a:ext cx="1006337" cy="230570"/>
            </a:xfrm>
            <a:custGeom>
              <a:avLst/>
              <a:gdLst>
                <a:gd name="connsiteX0" fmla="*/ 0 w 990095"/>
                <a:gd name="connsiteY0" fmla="*/ 29527 h 295274"/>
                <a:gd name="connsiteX1" fmla="*/ 29527 w 990095"/>
                <a:gd name="connsiteY1" fmla="*/ 0 h 295274"/>
                <a:gd name="connsiteX2" fmla="*/ 960568 w 990095"/>
                <a:gd name="connsiteY2" fmla="*/ 0 h 295274"/>
                <a:gd name="connsiteX3" fmla="*/ 990095 w 990095"/>
                <a:gd name="connsiteY3" fmla="*/ 29527 h 295274"/>
                <a:gd name="connsiteX4" fmla="*/ 990095 w 990095"/>
                <a:gd name="connsiteY4" fmla="*/ 265747 h 295274"/>
                <a:gd name="connsiteX5" fmla="*/ 960568 w 990095"/>
                <a:gd name="connsiteY5" fmla="*/ 295274 h 295274"/>
                <a:gd name="connsiteX6" fmla="*/ 29527 w 990095"/>
                <a:gd name="connsiteY6" fmla="*/ 295274 h 295274"/>
                <a:gd name="connsiteX7" fmla="*/ 0 w 990095"/>
                <a:gd name="connsiteY7" fmla="*/ 265747 h 295274"/>
                <a:gd name="connsiteX8" fmla="*/ 0 w 990095"/>
                <a:gd name="connsiteY8" fmla="*/ 29527 h 29527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990095" h="295274">
                  <a:moveTo>
                    <a:pt x="0" y="29527"/>
                  </a:moveTo>
                  <a:cubicBezTo>
                    <a:pt x="0" y="13220"/>
                    <a:pt x="13220" y="0"/>
                    <a:pt x="29527" y="0"/>
                  </a:cubicBezTo>
                  <a:lnTo>
                    <a:pt x="960568" y="0"/>
                  </a:lnTo>
                  <a:cubicBezTo>
                    <a:pt x="976875" y="0"/>
                    <a:pt x="990095" y="13220"/>
                    <a:pt x="990095" y="29527"/>
                  </a:cubicBezTo>
                  <a:lnTo>
                    <a:pt x="990095" y="265747"/>
                  </a:lnTo>
                  <a:cubicBezTo>
                    <a:pt x="990095" y="282054"/>
                    <a:pt x="976875" y="295274"/>
                    <a:pt x="960568" y="295274"/>
                  </a:cubicBezTo>
                  <a:lnTo>
                    <a:pt x="29527" y="295274"/>
                  </a:lnTo>
                  <a:cubicBezTo>
                    <a:pt x="13220" y="295274"/>
                    <a:pt x="0" y="282054"/>
                    <a:pt x="0" y="265747"/>
                  </a:cubicBezTo>
                  <a:lnTo>
                    <a:pt x="0" y="29527"/>
                  </a:lnTo>
                  <a:close/>
                </a:path>
              </a:pathLst>
            </a:custGeom>
            <a:ln>
              <a:solidFill>
                <a:schemeClr val="accent1"/>
              </a:solidFill>
            </a:ln>
            <a:scene3d>
              <a:camera prst="orthographicFront">
                <a:rot lat="0" lon="0" rev="0"/>
              </a:camera>
              <a:lightRig rig="contrasting" dir="t">
                <a:rot lat="0" lon="0" rev="1200000"/>
              </a:lightRig>
            </a:scene3d>
            <a:sp3d contourW="19050" prstMaterial="metal">
              <a:bevelT w="88900" h="203200"/>
              <a:bevelB w="165100" h="254000"/>
            </a:sp3d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spcFirstLastPara="0" vert="horz" wrap="square" lIns="54368" tIns="54368" rIns="54368" bIns="54368" numCol="1" spcCol="1270" anchor="ctr" anchorCtr="0">
              <a:noAutofit/>
            </a:bodyPr>
            <a:lstStyle/>
            <a:p>
              <a:pPr lvl="0" algn="ctr" defTabSz="5334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</a:pPr>
              <a:r>
                <a:rPr lang="fr-FR" sz="900" b="1" kern="1200">
                  <a:latin typeface="Calibri" panose="020F0502020204030204" pitchFamily="34" charset="0"/>
                </a:rPr>
                <a:t>Fiche</a:t>
              </a:r>
              <a:r>
                <a:rPr lang="fr-FR" sz="1000" b="1" kern="1200" baseline="0">
                  <a:latin typeface="Calibri" panose="020F0502020204030204" pitchFamily="34" charset="0"/>
                </a:rPr>
                <a:t> </a:t>
              </a:r>
              <a:r>
                <a:rPr lang="fr-FR" sz="900" b="1" kern="1200" baseline="0">
                  <a:latin typeface="Calibri" panose="020F0502020204030204" pitchFamily="34" charset="0"/>
                </a:rPr>
                <a:t>récapitultative</a:t>
              </a:r>
              <a:endParaRPr lang="fr-FR" sz="900" b="1" kern="1200">
                <a:latin typeface="Calibri" panose="020F0502020204030204" pitchFamily="34" charset="0"/>
              </a:endParaRPr>
            </a:p>
          </xdr:txBody>
        </xdr:sp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22</xdr:row>
          <xdr:rowOff>114300</xdr:rowOff>
        </xdr:from>
        <xdr:to>
          <xdr:col>7</xdr:col>
          <xdr:colOff>1054100</xdr:colOff>
          <xdr:row>22</xdr:row>
          <xdr:rowOff>368300</xdr:rowOff>
        </xdr:to>
        <xdr:sp macro="" textlink="">
          <xdr:nvSpPr>
            <xdr:cNvPr id="3114" name="Drop Down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1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11</xdr:col>
      <xdr:colOff>1704975</xdr:colOff>
      <xdr:row>6</xdr:row>
      <xdr:rowOff>9525</xdr:rowOff>
    </xdr:to>
    <xdr:grpSp>
      <xdr:nvGrpSpPr>
        <xdr:cNvPr id="15" name="Groupe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pSpPr/>
      </xdr:nvGrpSpPr>
      <xdr:grpSpPr>
        <a:xfrm>
          <a:off x="127000" y="0"/>
          <a:ext cx="15751175" cy="1076325"/>
          <a:chOff x="52835" y="161926"/>
          <a:chExt cx="7496176" cy="603122"/>
        </a:xfrm>
      </xdr:grpSpPr>
      <xdr:pic>
        <xdr:nvPicPr>
          <xdr:cNvPr id="16" name="Image 15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2835" y="161926"/>
            <a:ext cx="7496176" cy="603122"/>
          </a:xfrm>
          <a:prstGeom prst="rect">
            <a:avLst/>
          </a:prstGeom>
          <a:ln>
            <a:solidFill>
              <a:schemeClr val="accent1"/>
            </a:solidFill>
          </a:ln>
        </xdr:spPr>
      </xdr:pic>
      <xdr:grpSp>
        <xdr:nvGrpSpPr>
          <xdr:cNvPr id="17" name="Groupe 16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GrpSpPr/>
        </xdr:nvGrpSpPr>
        <xdr:grpSpPr>
          <a:xfrm>
            <a:off x="1062047" y="449152"/>
            <a:ext cx="6159722" cy="192856"/>
            <a:chOff x="7722272" y="1985161"/>
            <a:chExt cx="6683513" cy="269996"/>
          </a:xfrm>
        </xdr:grpSpPr>
        <xdr:sp macro="" textlink="">
          <xdr:nvSpPr>
            <xdr:cNvPr id="18" name="Forme libre 17">
              <a:extLst>
                <a:ext uri="{FF2B5EF4-FFF2-40B4-BE49-F238E27FC236}">
                  <a16:creationId xmlns:a16="http://schemas.microsoft.com/office/drawing/2014/main" id="{00000000-0008-0000-0200-000012000000}"/>
                </a:ext>
              </a:extLst>
            </xdr:cNvPr>
            <xdr:cNvSpPr/>
          </xdr:nvSpPr>
          <xdr:spPr>
            <a:xfrm>
              <a:off x="8975755" y="2023101"/>
              <a:ext cx="186298" cy="222993"/>
            </a:xfrm>
            <a:custGeom>
              <a:avLst/>
              <a:gdLst>
                <a:gd name="connsiteX0" fmla="*/ 0 w 209900"/>
                <a:gd name="connsiteY0" fmla="*/ 49109 h 245543"/>
                <a:gd name="connsiteX1" fmla="*/ 104950 w 209900"/>
                <a:gd name="connsiteY1" fmla="*/ 49109 h 245543"/>
                <a:gd name="connsiteX2" fmla="*/ 104950 w 209900"/>
                <a:gd name="connsiteY2" fmla="*/ 0 h 245543"/>
                <a:gd name="connsiteX3" fmla="*/ 209900 w 209900"/>
                <a:gd name="connsiteY3" fmla="*/ 122772 h 245543"/>
                <a:gd name="connsiteX4" fmla="*/ 104950 w 209900"/>
                <a:gd name="connsiteY4" fmla="*/ 245543 h 245543"/>
                <a:gd name="connsiteX5" fmla="*/ 104950 w 209900"/>
                <a:gd name="connsiteY5" fmla="*/ 196434 h 245543"/>
                <a:gd name="connsiteX6" fmla="*/ 0 w 209900"/>
                <a:gd name="connsiteY6" fmla="*/ 196434 h 245543"/>
                <a:gd name="connsiteX7" fmla="*/ 0 w 209900"/>
                <a:gd name="connsiteY7" fmla="*/ 49109 h 24554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</a:cxnLst>
              <a:rect l="l" t="t" r="r" b="b"/>
              <a:pathLst>
                <a:path w="209900" h="245543">
                  <a:moveTo>
                    <a:pt x="0" y="49109"/>
                  </a:moveTo>
                  <a:lnTo>
                    <a:pt x="104950" y="49109"/>
                  </a:lnTo>
                  <a:lnTo>
                    <a:pt x="104950" y="0"/>
                  </a:lnTo>
                  <a:lnTo>
                    <a:pt x="209900" y="122772"/>
                  </a:lnTo>
                  <a:lnTo>
                    <a:pt x="104950" y="245543"/>
                  </a:lnTo>
                  <a:lnTo>
                    <a:pt x="104950" y="196434"/>
                  </a:lnTo>
                  <a:lnTo>
                    <a:pt x="0" y="196434"/>
                  </a:lnTo>
                  <a:lnTo>
                    <a:pt x="0" y="49109"/>
                  </a:lnTo>
                  <a:close/>
                </a:path>
              </a:pathLst>
            </a:custGeom>
            <a:ln>
              <a:solidFill>
                <a:schemeClr val="accent1"/>
              </a:solidFill>
            </a:ln>
            <a:scene3d>
              <a:camera prst="orthographicFront">
                <a:rot lat="0" lon="0" rev="0"/>
              </a:camera>
              <a:lightRig rig="contrasting" dir="t">
                <a:rot lat="0" lon="0" rev="1200000"/>
              </a:lightRig>
            </a:scene3d>
            <a:sp3d z="-182000" contourW="19050" prstMaterial="metal">
              <a:bevelT w="88900" h="203200"/>
              <a:bevelB w="165100" h="254000"/>
            </a:sp3d>
          </xdr:spPr>
          <xdr:style>
            <a:lnRef idx="0">
              <a:schemeClr val="accent1">
                <a:tint val="60000"/>
                <a:hueOff val="0"/>
                <a:satOff val="0"/>
                <a:lumOff val="0"/>
                <a:alphaOff val="0"/>
              </a:schemeClr>
            </a:lnRef>
            <a:fillRef idx="1">
              <a:schemeClr val="accent1">
                <a:tint val="60000"/>
                <a:hueOff val="0"/>
                <a:satOff val="0"/>
                <a:lumOff val="0"/>
                <a:alphaOff val="0"/>
              </a:schemeClr>
            </a:fillRef>
            <a:effectRef idx="0">
              <a:schemeClr val="accent1">
                <a:tint val="60000"/>
                <a:hueOff val="0"/>
                <a:satOff val="0"/>
                <a:lumOff val="0"/>
                <a:alphaOff val="0"/>
              </a:schemeClr>
            </a:effectRef>
            <a:fontRef idx="minor">
              <a:schemeClr val="lt1"/>
            </a:fontRef>
          </xdr:style>
          <xdr:txBody>
            <a:bodyPr spcFirstLastPara="0" vert="horz" wrap="square" lIns="0" tIns="49109" rIns="62970" bIns="49109" numCol="1" spcCol="1270" anchor="ctr" anchorCtr="0">
              <a:noAutofit/>
            </a:bodyPr>
            <a:lstStyle/>
            <a:p>
              <a:pPr lvl="0" algn="ctr" defTabSz="4445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</a:pPr>
              <a:endParaRPr lang="fr-FR" sz="900" b="1" kern="1200">
                <a:latin typeface="Calibri" panose="020F0502020204030204" pitchFamily="34" charset="0"/>
              </a:endParaRPr>
            </a:p>
          </xdr:txBody>
        </xdr:sp>
        <xdr:sp macro="" textlink="">
          <xdr:nvSpPr>
            <xdr:cNvPr id="19" name="Forme libre 18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00000000-0008-0000-0200-000013000000}"/>
                </a:ext>
              </a:extLst>
            </xdr:cNvPr>
            <xdr:cNvSpPr/>
          </xdr:nvSpPr>
          <xdr:spPr>
            <a:xfrm>
              <a:off x="9368162" y="2015157"/>
              <a:ext cx="1091050" cy="240000"/>
            </a:xfrm>
            <a:custGeom>
              <a:avLst/>
              <a:gdLst>
                <a:gd name="connsiteX0" fmla="*/ 0 w 990095"/>
                <a:gd name="connsiteY0" fmla="*/ 29527 h 295274"/>
                <a:gd name="connsiteX1" fmla="*/ 29527 w 990095"/>
                <a:gd name="connsiteY1" fmla="*/ 0 h 295274"/>
                <a:gd name="connsiteX2" fmla="*/ 960568 w 990095"/>
                <a:gd name="connsiteY2" fmla="*/ 0 h 295274"/>
                <a:gd name="connsiteX3" fmla="*/ 990095 w 990095"/>
                <a:gd name="connsiteY3" fmla="*/ 29527 h 295274"/>
                <a:gd name="connsiteX4" fmla="*/ 990095 w 990095"/>
                <a:gd name="connsiteY4" fmla="*/ 265747 h 295274"/>
                <a:gd name="connsiteX5" fmla="*/ 960568 w 990095"/>
                <a:gd name="connsiteY5" fmla="*/ 295274 h 295274"/>
                <a:gd name="connsiteX6" fmla="*/ 29527 w 990095"/>
                <a:gd name="connsiteY6" fmla="*/ 295274 h 295274"/>
                <a:gd name="connsiteX7" fmla="*/ 0 w 990095"/>
                <a:gd name="connsiteY7" fmla="*/ 265747 h 295274"/>
                <a:gd name="connsiteX8" fmla="*/ 0 w 990095"/>
                <a:gd name="connsiteY8" fmla="*/ 29527 h 29527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990095" h="295274">
                  <a:moveTo>
                    <a:pt x="0" y="29527"/>
                  </a:moveTo>
                  <a:cubicBezTo>
                    <a:pt x="0" y="13220"/>
                    <a:pt x="13220" y="0"/>
                    <a:pt x="29527" y="0"/>
                  </a:cubicBezTo>
                  <a:lnTo>
                    <a:pt x="960568" y="0"/>
                  </a:lnTo>
                  <a:cubicBezTo>
                    <a:pt x="976875" y="0"/>
                    <a:pt x="990095" y="13220"/>
                    <a:pt x="990095" y="29527"/>
                  </a:cubicBezTo>
                  <a:lnTo>
                    <a:pt x="990095" y="265747"/>
                  </a:lnTo>
                  <a:cubicBezTo>
                    <a:pt x="990095" y="282054"/>
                    <a:pt x="976875" y="295274"/>
                    <a:pt x="960568" y="295274"/>
                  </a:cubicBezTo>
                  <a:lnTo>
                    <a:pt x="29527" y="295274"/>
                  </a:lnTo>
                  <a:cubicBezTo>
                    <a:pt x="13220" y="295274"/>
                    <a:pt x="0" y="282054"/>
                    <a:pt x="0" y="265747"/>
                  </a:cubicBezTo>
                  <a:lnTo>
                    <a:pt x="0" y="29527"/>
                  </a:lnTo>
                  <a:close/>
                </a:path>
              </a:pathLst>
            </a:custGeom>
            <a:ln>
              <a:solidFill>
                <a:schemeClr val="accent1"/>
              </a:solidFill>
            </a:ln>
            <a:scene3d>
              <a:camera prst="orthographicFront">
                <a:rot lat="0" lon="0" rev="0"/>
              </a:camera>
              <a:lightRig rig="contrasting" dir="t">
                <a:rot lat="0" lon="0" rev="1200000"/>
              </a:lightRig>
            </a:scene3d>
            <a:sp3d contourW="19050" prstMaterial="metal">
              <a:bevelT w="88900" h="203200"/>
              <a:bevelB w="165100" h="254000"/>
            </a:sp3d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spcFirstLastPara="0" vert="horz" wrap="square" lIns="54368" tIns="54368" rIns="54368" bIns="54368" numCol="1" spcCol="1270" anchor="ctr" anchorCtr="0">
              <a:noAutofit/>
            </a:bodyPr>
            <a:lstStyle/>
            <a:p>
              <a:pPr lvl="0" algn="ctr" defTabSz="5334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</a:pPr>
              <a:r>
                <a:rPr lang="fr-FR" sz="1050" b="1" kern="1200">
                  <a:latin typeface="Calibri" panose="020F0502020204030204" pitchFamily="34" charset="0"/>
                </a:rPr>
                <a:t>Fiche de renseignements</a:t>
              </a:r>
            </a:p>
          </xdr:txBody>
        </xdr:sp>
        <xdr:sp macro="" textlink="">
          <xdr:nvSpPr>
            <xdr:cNvPr id="20" name="Forme libre 19">
              <a:extLst>
                <a:ext uri="{FF2B5EF4-FFF2-40B4-BE49-F238E27FC236}">
                  <a16:creationId xmlns:a16="http://schemas.microsoft.com/office/drawing/2014/main" id="{00000000-0008-0000-0200-000014000000}"/>
                </a:ext>
              </a:extLst>
            </xdr:cNvPr>
            <xdr:cNvSpPr/>
          </xdr:nvSpPr>
          <xdr:spPr>
            <a:xfrm>
              <a:off x="12574748" y="1985161"/>
              <a:ext cx="228934" cy="241049"/>
            </a:xfrm>
            <a:custGeom>
              <a:avLst/>
              <a:gdLst>
                <a:gd name="connsiteX0" fmla="*/ 0 w 209900"/>
                <a:gd name="connsiteY0" fmla="*/ 49109 h 245543"/>
                <a:gd name="connsiteX1" fmla="*/ 104950 w 209900"/>
                <a:gd name="connsiteY1" fmla="*/ 49109 h 245543"/>
                <a:gd name="connsiteX2" fmla="*/ 104950 w 209900"/>
                <a:gd name="connsiteY2" fmla="*/ 0 h 245543"/>
                <a:gd name="connsiteX3" fmla="*/ 209900 w 209900"/>
                <a:gd name="connsiteY3" fmla="*/ 122772 h 245543"/>
                <a:gd name="connsiteX4" fmla="*/ 104950 w 209900"/>
                <a:gd name="connsiteY4" fmla="*/ 245543 h 245543"/>
                <a:gd name="connsiteX5" fmla="*/ 104950 w 209900"/>
                <a:gd name="connsiteY5" fmla="*/ 196434 h 245543"/>
                <a:gd name="connsiteX6" fmla="*/ 0 w 209900"/>
                <a:gd name="connsiteY6" fmla="*/ 196434 h 245543"/>
                <a:gd name="connsiteX7" fmla="*/ 0 w 209900"/>
                <a:gd name="connsiteY7" fmla="*/ 49109 h 24554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</a:cxnLst>
              <a:rect l="l" t="t" r="r" b="b"/>
              <a:pathLst>
                <a:path w="209900" h="245543">
                  <a:moveTo>
                    <a:pt x="0" y="49109"/>
                  </a:moveTo>
                  <a:lnTo>
                    <a:pt x="104950" y="49109"/>
                  </a:lnTo>
                  <a:lnTo>
                    <a:pt x="104950" y="0"/>
                  </a:lnTo>
                  <a:lnTo>
                    <a:pt x="209900" y="122772"/>
                  </a:lnTo>
                  <a:lnTo>
                    <a:pt x="104950" y="245543"/>
                  </a:lnTo>
                  <a:lnTo>
                    <a:pt x="104950" y="196434"/>
                  </a:lnTo>
                  <a:lnTo>
                    <a:pt x="0" y="196434"/>
                  </a:lnTo>
                  <a:lnTo>
                    <a:pt x="0" y="49109"/>
                  </a:lnTo>
                  <a:close/>
                </a:path>
              </a:pathLst>
            </a:custGeom>
            <a:ln>
              <a:solidFill>
                <a:schemeClr val="accent1"/>
              </a:solidFill>
            </a:ln>
            <a:scene3d>
              <a:camera prst="orthographicFront">
                <a:rot lat="0" lon="0" rev="0"/>
              </a:camera>
              <a:lightRig rig="contrasting" dir="t">
                <a:rot lat="0" lon="0" rev="1200000"/>
              </a:lightRig>
            </a:scene3d>
            <a:sp3d z="-182000" contourW="19050" prstMaterial="metal">
              <a:bevelT w="88900" h="203200"/>
              <a:bevelB w="165100" h="254000"/>
            </a:sp3d>
          </xdr:spPr>
          <xdr:style>
            <a:lnRef idx="0">
              <a:schemeClr val="accent1">
                <a:tint val="60000"/>
                <a:hueOff val="0"/>
                <a:satOff val="0"/>
                <a:lumOff val="0"/>
                <a:alphaOff val="0"/>
              </a:schemeClr>
            </a:lnRef>
            <a:fillRef idx="1">
              <a:schemeClr val="accent1">
                <a:tint val="60000"/>
                <a:hueOff val="0"/>
                <a:satOff val="0"/>
                <a:lumOff val="0"/>
                <a:alphaOff val="0"/>
              </a:schemeClr>
            </a:fillRef>
            <a:effectRef idx="0">
              <a:schemeClr val="accent1">
                <a:tint val="60000"/>
                <a:hueOff val="0"/>
                <a:satOff val="0"/>
                <a:lumOff val="0"/>
                <a:alphaOff val="0"/>
              </a:schemeClr>
            </a:effectRef>
            <a:fontRef idx="minor">
              <a:schemeClr val="lt1"/>
            </a:fontRef>
          </xdr:style>
          <xdr:txBody>
            <a:bodyPr spcFirstLastPara="0" vert="horz" wrap="square" lIns="0" tIns="49109" rIns="62970" bIns="49109" numCol="1" spcCol="1270" anchor="ctr" anchorCtr="0">
              <a:noAutofit/>
            </a:bodyPr>
            <a:lstStyle/>
            <a:p>
              <a:pPr lvl="0" algn="ctr" defTabSz="4445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</a:pPr>
              <a:endParaRPr lang="fr-FR" sz="900" b="1" kern="1200">
                <a:latin typeface="Calibri" panose="020F0502020204030204" pitchFamily="34" charset="0"/>
              </a:endParaRPr>
            </a:p>
          </xdr:txBody>
        </xdr:sp>
        <xdr:sp macro="" textlink="">
          <xdr:nvSpPr>
            <xdr:cNvPr id="21" name="Forme libre 20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00000000-0008-0000-0200-000015000000}"/>
                </a:ext>
              </a:extLst>
            </xdr:cNvPr>
            <xdr:cNvSpPr/>
          </xdr:nvSpPr>
          <xdr:spPr>
            <a:xfrm>
              <a:off x="13079271" y="1986867"/>
              <a:ext cx="1326514" cy="236004"/>
            </a:xfrm>
            <a:custGeom>
              <a:avLst/>
              <a:gdLst>
                <a:gd name="connsiteX0" fmla="*/ 0 w 990095"/>
                <a:gd name="connsiteY0" fmla="*/ 29527 h 295274"/>
                <a:gd name="connsiteX1" fmla="*/ 29527 w 990095"/>
                <a:gd name="connsiteY1" fmla="*/ 0 h 295274"/>
                <a:gd name="connsiteX2" fmla="*/ 960568 w 990095"/>
                <a:gd name="connsiteY2" fmla="*/ 0 h 295274"/>
                <a:gd name="connsiteX3" fmla="*/ 990095 w 990095"/>
                <a:gd name="connsiteY3" fmla="*/ 29527 h 295274"/>
                <a:gd name="connsiteX4" fmla="*/ 990095 w 990095"/>
                <a:gd name="connsiteY4" fmla="*/ 265747 h 295274"/>
                <a:gd name="connsiteX5" fmla="*/ 960568 w 990095"/>
                <a:gd name="connsiteY5" fmla="*/ 295274 h 295274"/>
                <a:gd name="connsiteX6" fmla="*/ 29527 w 990095"/>
                <a:gd name="connsiteY6" fmla="*/ 295274 h 295274"/>
                <a:gd name="connsiteX7" fmla="*/ 0 w 990095"/>
                <a:gd name="connsiteY7" fmla="*/ 265747 h 295274"/>
                <a:gd name="connsiteX8" fmla="*/ 0 w 990095"/>
                <a:gd name="connsiteY8" fmla="*/ 29527 h 29527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990095" h="295274">
                  <a:moveTo>
                    <a:pt x="0" y="29527"/>
                  </a:moveTo>
                  <a:cubicBezTo>
                    <a:pt x="0" y="13220"/>
                    <a:pt x="13220" y="0"/>
                    <a:pt x="29527" y="0"/>
                  </a:cubicBezTo>
                  <a:lnTo>
                    <a:pt x="960568" y="0"/>
                  </a:lnTo>
                  <a:cubicBezTo>
                    <a:pt x="976875" y="0"/>
                    <a:pt x="990095" y="13220"/>
                    <a:pt x="990095" y="29527"/>
                  </a:cubicBezTo>
                  <a:lnTo>
                    <a:pt x="990095" y="265747"/>
                  </a:lnTo>
                  <a:cubicBezTo>
                    <a:pt x="990095" y="282054"/>
                    <a:pt x="976875" y="295274"/>
                    <a:pt x="960568" y="295274"/>
                  </a:cubicBezTo>
                  <a:lnTo>
                    <a:pt x="29527" y="295274"/>
                  </a:lnTo>
                  <a:cubicBezTo>
                    <a:pt x="13220" y="295274"/>
                    <a:pt x="0" y="282054"/>
                    <a:pt x="0" y="265747"/>
                  </a:cubicBezTo>
                  <a:lnTo>
                    <a:pt x="0" y="29527"/>
                  </a:lnTo>
                  <a:close/>
                </a:path>
              </a:pathLst>
            </a:custGeom>
            <a:solidFill>
              <a:schemeClr val="accent1"/>
            </a:solidFill>
            <a:ln>
              <a:solidFill>
                <a:schemeClr val="accent1"/>
              </a:solidFill>
            </a:ln>
            <a:scene3d>
              <a:camera prst="orthographicFront">
                <a:rot lat="0" lon="0" rev="0"/>
              </a:camera>
              <a:lightRig rig="contrasting" dir="t">
                <a:rot lat="0" lon="0" rev="1200000"/>
              </a:lightRig>
            </a:scene3d>
            <a:sp3d contourW="19050" prstMaterial="metal">
              <a:bevelT w="88900" h="203200"/>
              <a:bevelB w="165100" h="254000"/>
            </a:sp3d>
          </xdr:spPr>
          <xdr:style>
            <a:lnRef idx="2">
              <a:schemeClr val="accent2">
                <a:shade val="50000"/>
              </a:schemeClr>
            </a:lnRef>
            <a:fillRef idx="1">
              <a:schemeClr val="accent2"/>
            </a:fillRef>
            <a:effectRef idx="0">
              <a:schemeClr val="accent2"/>
            </a:effectRef>
            <a:fontRef idx="minor">
              <a:schemeClr val="lt1"/>
            </a:fontRef>
          </xdr:style>
          <xdr:txBody>
            <a:bodyPr spcFirstLastPara="0" vert="horz" wrap="square" lIns="54368" tIns="54368" rIns="54368" bIns="54368" numCol="1" spcCol="1270" anchor="ctr" anchorCtr="0">
              <a:noAutofit/>
            </a:bodyPr>
            <a:lstStyle/>
            <a:p>
              <a:pPr lvl="0" algn="ctr" defTabSz="5334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</a:pPr>
              <a:r>
                <a:rPr lang="fr-FR" sz="1050" b="1" kern="1200">
                  <a:latin typeface="Calibri" panose="020F0502020204030204" pitchFamily="34" charset="0"/>
                </a:rPr>
                <a:t>Prévisions</a:t>
              </a:r>
              <a:r>
                <a:rPr lang="fr-FR" sz="1050" b="1" kern="1200" baseline="0">
                  <a:latin typeface="Calibri" panose="020F0502020204030204" pitchFamily="34" charset="0"/>
                </a:rPr>
                <a:t> budgétaires</a:t>
              </a:r>
              <a:endParaRPr lang="fr-FR" sz="1050" b="1" kern="1200">
                <a:latin typeface="Calibri" panose="020F0502020204030204" pitchFamily="34" charset="0"/>
              </a:endParaRPr>
            </a:p>
          </xdr:txBody>
        </xdr:sp>
        <xdr:sp macro="" textlink="">
          <xdr:nvSpPr>
            <xdr:cNvPr id="22" name="Forme libre 21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00000000-0008-0000-0200-000016000000}"/>
                </a:ext>
              </a:extLst>
            </xdr:cNvPr>
            <xdr:cNvSpPr/>
          </xdr:nvSpPr>
          <xdr:spPr>
            <a:xfrm>
              <a:off x="11112235" y="1993056"/>
              <a:ext cx="1190990" cy="245307"/>
            </a:xfrm>
            <a:custGeom>
              <a:avLst/>
              <a:gdLst>
                <a:gd name="connsiteX0" fmla="*/ 0 w 990095"/>
                <a:gd name="connsiteY0" fmla="*/ 29527 h 295274"/>
                <a:gd name="connsiteX1" fmla="*/ 29527 w 990095"/>
                <a:gd name="connsiteY1" fmla="*/ 0 h 295274"/>
                <a:gd name="connsiteX2" fmla="*/ 960568 w 990095"/>
                <a:gd name="connsiteY2" fmla="*/ 0 h 295274"/>
                <a:gd name="connsiteX3" fmla="*/ 990095 w 990095"/>
                <a:gd name="connsiteY3" fmla="*/ 29527 h 295274"/>
                <a:gd name="connsiteX4" fmla="*/ 990095 w 990095"/>
                <a:gd name="connsiteY4" fmla="*/ 265747 h 295274"/>
                <a:gd name="connsiteX5" fmla="*/ 960568 w 990095"/>
                <a:gd name="connsiteY5" fmla="*/ 295274 h 295274"/>
                <a:gd name="connsiteX6" fmla="*/ 29527 w 990095"/>
                <a:gd name="connsiteY6" fmla="*/ 295274 h 295274"/>
                <a:gd name="connsiteX7" fmla="*/ 0 w 990095"/>
                <a:gd name="connsiteY7" fmla="*/ 265747 h 295274"/>
                <a:gd name="connsiteX8" fmla="*/ 0 w 990095"/>
                <a:gd name="connsiteY8" fmla="*/ 29527 h 29527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990095" h="295274">
                  <a:moveTo>
                    <a:pt x="0" y="29527"/>
                  </a:moveTo>
                  <a:cubicBezTo>
                    <a:pt x="0" y="13220"/>
                    <a:pt x="13220" y="0"/>
                    <a:pt x="29527" y="0"/>
                  </a:cubicBezTo>
                  <a:lnTo>
                    <a:pt x="960568" y="0"/>
                  </a:lnTo>
                  <a:cubicBezTo>
                    <a:pt x="976875" y="0"/>
                    <a:pt x="990095" y="13220"/>
                    <a:pt x="990095" y="29527"/>
                  </a:cubicBezTo>
                  <a:lnTo>
                    <a:pt x="990095" y="265747"/>
                  </a:lnTo>
                  <a:cubicBezTo>
                    <a:pt x="990095" y="282054"/>
                    <a:pt x="976875" y="295274"/>
                    <a:pt x="960568" y="295274"/>
                  </a:cubicBezTo>
                  <a:lnTo>
                    <a:pt x="29527" y="295274"/>
                  </a:lnTo>
                  <a:cubicBezTo>
                    <a:pt x="13220" y="295274"/>
                    <a:pt x="0" y="282054"/>
                    <a:pt x="0" y="265747"/>
                  </a:cubicBezTo>
                  <a:lnTo>
                    <a:pt x="0" y="29527"/>
                  </a:lnTo>
                  <a:close/>
                </a:path>
              </a:pathLst>
            </a:custGeom>
            <a:ln>
              <a:solidFill>
                <a:schemeClr val="accent1"/>
              </a:solidFill>
            </a:ln>
            <a:scene3d>
              <a:camera prst="orthographicFront">
                <a:rot lat="0" lon="0" rev="0"/>
              </a:camera>
              <a:lightRig rig="contrasting" dir="t">
                <a:rot lat="0" lon="0" rev="1200000"/>
              </a:lightRig>
            </a:scene3d>
            <a:sp3d contourW="19050" prstMaterial="metal">
              <a:bevelT w="88900" h="203200"/>
              <a:bevelB w="165100" h="254000"/>
            </a:sp3d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spcFirstLastPara="0" vert="horz" wrap="square" lIns="54368" tIns="54368" rIns="54368" bIns="54368" numCol="1" spcCol="1270" anchor="ctr" anchorCtr="0">
              <a:noAutofit/>
            </a:bodyPr>
            <a:lstStyle/>
            <a:p>
              <a:pPr lvl="0" algn="ctr" defTabSz="5334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</a:pPr>
              <a:r>
                <a:rPr lang="fr-FR" sz="1050" b="1" kern="1200">
                  <a:latin typeface="Calibri" panose="020F0502020204030204" pitchFamily="34" charset="0"/>
                </a:rPr>
                <a:t>Compte rendu financier</a:t>
              </a:r>
              <a:endParaRPr lang="fr-FR" sz="1200" b="1" kern="1200">
                <a:latin typeface="Calibri" panose="020F0502020204030204" pitchFamily="34" charset="0"/>
              </a:endParaRPr>
            </a:p>
          </xdr:txBody>
        </xdr:sp>
        <xdr:sp macro="" textlink="">
          <xdr:nvSpPr>
            <xdr:cNvPr id="23" name="Forme libre 22">
              <a:extLst>
                <a:ext uri="{FF2B5EF4-FFF2-40B4-BE49-F238E27FC236}">
                  <a16:creationId xmlns:a16="http://schemas.microsoft.com/office/drawing/2014/main" id="{00000000-0008-0000-0200-000017000000}"/>
                </a:ext>
              </a:extLst>
            </xdr:cNvPr>
            <xdr:cNvSpPr/>
          </xdr:nvSpPr>
          <xdr:spPr>
            <a:xfrm>
              <a:off x="10697434" y="2028539"/>
              <a:ext cx="196994" cy="213358"/>
            </a:xfrm>
            <a:custGeom>
              <a:avLst/>
              <a:gdLst>
                <a:gd name="connsiteX0" fmla="*/ 0 w 209900"/>
                <a:gd name="connsiteY0" fmla="*/ 49109 h 245543"/>
                <a:gd name="connsiteX1" fmla="*/ 104950 w 209900"/>
                <a:gd name="connsiteY1" fmla="*/ 49109 h 245543"/>
                <a:gd name="connsiteX2" fmla="*/ 104950 w 209900"/>
                <a:gd name="connsiteY2" fmla="*/ 0 h 245543"/>
                <a:gd name="connsiteX3" fmla="*/ 209900 w 209900"/>
                <a:gd name="connsiteY3" fmla="*/ 122772 h 245543"/>
                <a:gd name="connsiteX4" fmla="*/ 104950 w 209900"/>
                <a:gd name="connsiteY4" fmla="*/ 245543 h 245543"/>
                <a:gd name="connsiteX5" fmla="*/ 104950 w 209900"/>
                <a:gd name="connsiteY5" fmla="*/ 196434 h 245543"/>
                <a:gd name="connsiteX6" fmla="*/ 0 w 209900"/>
                <a:gd name="connsiteY6" fmla="*/ 196434 h 245543"/>
                <a:gd name="connsiteX7" fmla="*/ 0 w 209900"/>
                <a:gd name="connsiteY7" fmla="*/ 49109 h 24554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</a:cxnLst>
              <a:rect l="l" t="t" r="r" b="b"/>
              <a:pathLst>
                <a:path w="209900" h="245543">
                  <a:moveTo>
                    <a:pt x="0" y="49109"/>
                  </a:moveTo>
                  <a:lnTo>
                    <a:pt x="104950" y="49109"/>
                  </a:lnTo>
                  <a:lnTo>
                    <a:pt x="104950" y="0"/>
                  </a:lnTo>
                  <a:lnTo>
                    <a:pt x="209900" y="122772"/>
                  </a:lnTo>
                  <a:lnTo>
                    <a:pt x="104950" y="245543"/>
                  </a:lnTo>
                  <a:lnTo>
                    <a:pt x="104950" y="196434"/>
                  </a:lnTo>
                  <a:lnTo>
                    <a:pt x="0" y="196434"/>
                  </a:lnTo>
                  <a:lnTo>
                    <a:pt x="0" y="49109"/>
                  </a:lnTo>
                  <a:close/>
                </a:path>
              </a:pathLst>
            </a:custGeom>
            <a:ln>
              <a:solidFill>
                <a:schemeClr val="accent1"/>
              </a:solidFill>
            </a:ln>
            <a:scene3d>
              <a:camera prst="orthographicFront">
                <a:rot lat="0" lon="0" rev="0"/>
              </a:camera>
              <a:lightRig rig="contrasting" dir="t">
                <a:rot lat="0" lon="0" rev="1200000"/>
              </a:lightRig>
            </a:scene3d>
            <a:sp3d z="-182000" contourW="19050" prstMaterial="metal">
              <a:bevelT w="88900" h="203200"/>
              <a:bevelB w="165100" h="254000"/>
            </a:sp3d>
          </xdr:spPr>
          <xdr:style>
            <a:lnRef idx="0">
              <a:schemeClr val="accent1">
                <a:tint val="60000"/>
                <a:hueOff val="0"/>
                <a:satOff val="0"/>
                <a:lumOff val="0"/>
                <a:alphaOff val="0"/>
              </a:schemeClr>
            </a:lnRef>
            <a:fillRef idx="1">
              <a:schemeClr val="accent1">
                <a:tint val="60000"/>
                <a:hueOff val="0"/>
                <a:satOff val="0"/>
                <a:lumOff val="0"/>
                <a:alphaOff val="0"/>
              </a:schemeClr>
            </a:fillRef>
            <a:effectRef idx="0">
              <a:schemeClr val="accent1">
                <a:tint val="60000"/>
                <a:hueOff val="0"/>
                <a:satOff val="0"/>
                <a:lumOff val="0"/>
                <a:alphaOff val="0"/>
              </a:schemeClr>
            </a:effectRef>
            <a:fontRef idx="minor">
              <a:schemeClr val="lt1"/>
            </a:fontRef>
          </xdr:style>
          <xdr:txBody>
            <a:bodyPr spcFirstLastPara="0" vert="horz" wrap="square" lIns="0" tIns="49109" rIns="62970" bIns="49109" numCol="1" spcCol="1270" anchor="ctr" anchorCtr="0">
              <a:noAutofit/>
            </a:bodyPr>
            <a:lstStyle/>
            <a:p>
              <a:pPr lvl="0" algn="ctr" defTabSz="4445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</a:pPr>
              <a:endParaRPr lang="fr-FR" sz="900" b="1" kern="1200">
                <a:latin typeface="Calibri" panose="020F0502020204030204" pitchFamily="34" charset="0"/>
              </a:endParaRPr>
            </a:p>
          </xdr:txBody>
        </xdr:sp>
        <xdr:sp macro="" textlink="">
          <xdr:nvSpPr>
            <xdr:cNvPr id="24" name="Forme libre 23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00000000-0008-0000-0200-000018000000}"/>
                </a:ext>
              </a:extLst>
            </xdr:cNvPr>
            <xdr:cNvSpPr/>
          </xdr:nvSpPr>
          <xdr:spPr>
            <a:xfrm>
              <a:off x="7722272" y="2023104"/>
              <a:ext cx="1006337" cy="230570"/>
            </a:xfrm>
            <a:custGeom>
              <a:avLst/>
              <a:gdLst>
                <a:gd name="connsiteX0" fmla="*/ 0 w 990095"/>
                <a:gd name="connsiteY0" fmla="*/ 29527 h 295274"/>
                <a:gd name="connsiteX1" fmla="*/ 29527 w 990095"/>
                <a:gd name="connsiteY1" fmla="*/ 0 h 295274"/>
                <a:gd name="connsiteX2" fmla="*/ 960568 w 990095"/>
                <a:gd name="connsiteY2" fmla="*/ 0 h 295274"/>
                <a:gd name="connsiteX3" fmla="*/ 990095 w 990095"/>
                <a:gd name="connsiteY3" fmla="*/ 29527 h 295274"/>
                <a:gd name="connsiteX4" fmla="*/ 990095 w 990095"/>
                <a:gd name="connsiteY4" fmla="*/ 265747 h 295274"/>
                <a:gd name="connsiteX5" fmla="*/ 960568 w 990095"/>
                <a:gd name="connsiteY5" fmla="*/ 295274 h 295274"/>
                <a:gd name="connsiteX6" fmla="*/ 29527 w 990095"/>
                <a:gd name="connsiteY6" fmla="*/ 295274 h 295274"/>
                <a:gd name="connsiteX7" fmla="*/ 0 w 990095"/>
                <a:gd name="connsiteY7" fmla="*/ 265747 h 295274"/>
                <a:gd name="connsiteX8" fmla="*/ 0 w 990095"/>
                <a:gd name="connsiteY8" fmla="*/ 29527 h 29527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990095" h="295274">
                  <a:moveTo>
                    <a:pt x="0" y="29527"/>
                  </a:moveTo>
                  <a:cubicBezTo>
                    <a:pt x="0" y="13220"/>
                    <a:pt x="13220" y="0"/>
                    <a:pt x="29527" y="0"/>
                  </a:cubicBezTo>
                  <a:lnTo>
                    <a:pt x="960568" y="0"/>
                  </a:lnTo>
                  <a:cubicBezTo>
                    <a:pt x="976875" y="0"/>
                    <a:pt x="990095" y="13220"/>
                    <a:pt x="990095" y="29527"/>
                  </a:cubicBezTo>
                  <a:lnTo>
                    <a:pt x="990095" y="265747"/>
                  </a:lnTo>
                  <a:cubicBezTo>
                    <a:pt x="990095" y="282054"/>
                    <a:pt x="976875" y="295274"/>
                    <a:pt x="960568" y="295274"/>
                  </a:cubicBezTo>
                  <a:lnTo>
                    <a:pt x="29527" y="295274"/>
                  </a:lnTo>
                  <a:cubicBezTo>
                    <a:pt x="13220" y="295274"/>
                    <a:pt x="0" y="282054"/>
                    <a:pt x="0" y="265747"/>
                  </a:cubicBezTo>
                  <a:lnTo>
                    <a:pt x="0" y="29527"/>
                  </a:lnTo>
                  <a:close/>
                </a:path>
              </a:pathLst>
            </a:custGeom>
            <a:ln>
              <a:solidFill>
                <a:schemeClr val="accent1"/>
              </a:solidFill>
            </a:ln>
            <a:scene3d>
              <a:camera prst="orthographicFront">
                <a:rot lat="0" lon="0" rev="0"/>
              </a:camera>
              <a:lightRig rig="contrasting" dir="t">
                <a:rot lat="0" lon="0" rev="1200000"/>
              </a:lightRig>
            </a:scene3d>
            <a:sp3d contourW="19050" prstMaterial="metal">
              <a:bevelT w="88900" h="203200"/>
              <a:bevelB w="165100" h="254000"/>
            </a:sp3d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spcFirstLastPara="0" vert="horz" wrap="square" lIns="54368" tIns="54368" rIns="54368" bIns="54368" numCol="1" spcCol="1270" anchor="ctr" anchorCtr="0">
              <a:noAutofit/>
            </a:bodyPr>
            <a:lstStyle/>
            <a:p>
              <a:pPr lvl="0" algn="ctr" defTabSz="5334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</a:pPr>
              <a:r>
                <a:rPr lang="fr-FR" sz="1050" b="1" kern="1200">
                  <a:latin typeface="Calibri" panose="020F0502020204030204" pitchFamily="34" charset="0"/>
                </a:rPr>
                <a:t>Fiche</a:t>
              </a:r>
              <a:r>
                <a:rPr lang="fr-FR" sz="1100" b="1" kern="1200" baseline="0">
                  <a:latin typeface="Calibri" panose="020F0502020204030204" pitchFamily="34" charset="0"/>
                </a:rPr>
                <a:t> </a:t>
              </a:r>
              <a:r>
                <a:rPr lang="fr-FR" sz="1050" b="1" kern="1200" baseline="0">
                  <a:latin typeface="Calibri" panose="020F0502020204030204" pitchFamily="34" charset="0"/>
                </a:rPr>
                <a:t>récapitultative</a:t>
              </a:r>
              <a:endParaRPr lang="fr-FR" sz="1050" b="1" kern="1200">
                <a:latin typeface="Calibri" panose="020F0502020204030204" pitchFamily="34" charset="0"/>
              </a:endParaRPr>
            </a:p>
          </xdr:txBody>
        </xdr: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0</xdr:rowOff>
    </xdr:from>
    <xdr:to>
      <xdr:col>11</xdr:col>
      <xdr:colOff>1704974</xdr:colOff>
      <xdr:row>6</xdr:row>
      <xdr:rowOff>0</xdr:rowOff>
    </xdr:to>
    <xdr:grpSp>
      <xdr:nvGrpSpPr>
        <xdr:cNvPr id="15" name="Groupe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pSpPr/>
      </xdr:nvGrpSpPr>
      <xdr:grpSpPr>
        <a:xfrm>
          <a:off x="114299" y="0"/>
          <a:ext cx="15763875" cy="1066800"/>
          <a:chOff x="47732" y="161926"/>
          <a:chExt cx="7496176" cy="603122"/>
        </a:xfrm>
      </xdr:grpSpPr>
      <xdr:pic>
        <xdr:nvPicPr>
          <xdr:cNvPr id="16" name="Image 15">
            <a:extLst>
              <a:ext uri="{FF2B5EF4-FFF2-40B4-BE49-F238E27FC236}">
                <a16:creationId xmlns:a16="http://schemas.microsoft.com/office/drawing/2014/main" id="{00000000-0008-0000-0300-00001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732" y="161926"/>
            <a:ext cx="7496176" cy="603122"/>
          </a:xfrm>
          <a:prstGeom prst="rect">
            <a:avLst/>
          </a:prstGeom>
          <a:ln>
            <a:solidFill>
              <a:schemeClr val="accent1"/>
            </a:solidFill>
          </a:ln>
        </xdr:spPr>
      </xdr:pic>
      <xdr:grpSp>
        <xdr:nvGrpSpPr>
          <xdr:cNvPr id="17" name="Groupe 16">
            <a:extLst>
              <a:ext uri="{FF2B5EF4-FFF2-40B4-BE49-F238E27FC236}">
                <a16:creationId xmlns:a16="http://schemas.microsoft.com/office/drawing/2014/main" id="{00000000-0008-0000-0300-000011000000}"/>
              </a:ext>
            </a:extLst>
          </xdr:cNvPr>
          <xdr:cNvGrpSpPr/>
        </xdr:nvGrpSpPr>
        <xdr:grpSpPr>
          <a:xfrm>
            <a:off x="1062047" y="449152"/>
            <a:ext cx="6159722" cy="192856"/>
            <a:chOff x="7722272" y="1985161"/>
            <a:chExt cx="6683513" cy="269996"/>
          </a:xfrm>
        </xdr:grpSpPr>
        <xdr:sp macro="" textlink="">
          <xdr:nvSpPr>
            <xdr:cNvPr id="18" name="Forme libre 17">
              <a:extLst>
                <a:ext uri="{FF2B5EF4-FFF2-40B4-BE49-F238E27FC236}">
                  <a16:creationId xmlns:a16="http://schemas.microsoft.com/office/drawing/2014/main" id="{00000000-0008-0000-0300-000012000000}"/>
                </a:ext>
              </a:extLst>
            </xdr:cNvPr>
            <xdr:cNvSpPr/>
          </xdr:nvSpPr>
          <xdr:spPr>
            <a:xfrm>
              <a:off x="8975755" y="2023101"/>
              <a:ext cx="186298" cy="222993"/>
            </a:xfrm>
            <a:custGeom>
              <a:avLst/>
              <a:gdLst>
                <a:gd name="connsiteX0" fmla="*/ 0 w 209900"/>
                <a:gd name="connsiteY0" fmla="*/ 49109 h 245543"/>
                <a:gd name="connsiteX1" fmla="*/ 104950 w 209900"/>
                <a:gd name="connsiteY1" fmla="*/ 49109 h 245543"/>
                <a:gd name="connsiteX2" fmla="*/ 104950 w 209900"/>
                <a:gd name="connsiteY2" fmla="*/ 0 h 245543"/>
                <a:gd name="connsiteX3" fmla="*/ 209900 w 209900"/>
                <a:gd name="connsiteY3" fmla="*/ 122772 h 245543"/>
                <a:gd name="connsiteX4" fmla="*/ 104950 w 209900"/>
                <a:gd name="connsiteY4" fmla="*/ 245543 h 245543"/>
                <a:gd name="connsiteX5" fmla="*/ 104950 w 209900"/>
                <a:gd name="connsiteY5" fmla="*/ 196434 h 245543"/>
                <a:gd name="connsiteX6" fmla="*/ 0 w 209900"/>
                <a:gd name="connsiteY6" fmla="*/ 196434 h 245543"/>
                <a:gd name="connsiteX7" fmla="*/ 0 w 209900"/>
                <a:gd name="connsiteY7" fmla="*/ 49109 h 24554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</a:cxnLst>
              <a:rect l="l" t="t" r="r" b="b"/>
              <a:pathLst>
                <a:path w="209900" h="245543">
                  <a:moveTo>
                    <a:pt x="0" y="49109"/>
                  </a:moveTo>
                  <a:lnTo>
                    <a:pt x="104950" y="49109"/>
                  </a:lnTo>
                  <a:lnTo>
                    <a:pt x="104950" y="0"/>
                  </a:lnTo>
                  <a:lnTo>
                    <a:pt x="209900" y="122772"/>
                  </a:lnTo>
                  <a:lnTo>
                    <a:pt x="104950" y="245543"/>
                  </a:lnTo>
                  <a:lnTo>
                    <a:pt x="104950" y="196434"/>
                  </a:lnTo>
                  <a:lnTo>
                    <a:pt x="0" y="196434"/>
                  </a:lnTo>
                  <a:lnTo>
                    <a:pt x="0" y="49109"/>
                  </a:lnTo>
                  <a:close/>
                </a:path>
              </a:pathLst>
            </a:custGeom>
            <a:ln>
              <a:solidFill>
                <a:schemeClr val="accent1"/>
              </a:solidFill>
            </a:ln>
            <a:scene3d>
              <a:camera prst="orthographicFront">
                <a:rot lat="0" lon="0" rev="0"/>
              </a:camera>
              <a:lightRig rig="contrasting" dir="t">
                <a:rot lat="0" lon="0" rev="1200000"/>
              </a:lightRig>
            </a:scene3d>
            <a:sp3d z="-182000" contourW="19050" prstMaterial="metal">
              <a:bevelT w="88900" h="203200"/>
              <a:bevelB w="165100" h="254000"/>
            </a:sp3d>
          </xdr:spPr>
          <xdr:style>
            <a:lnRef idx="0">
              <a:schemeClr val="accent1">
                <a:tint val="60000"/>
                <a:hueOff val="0"/>
                <a:satOff val="0"/>
                <a:lumOff val="0"/>
                <a:alphaOff val="0"/>
              </a:schemeClr>
            </a:lnRef>
            <a:fillRef idx="1">
              <a:schemeClr val="accent1">
                <a:tint val="60000"/>
                <a:hueOff val="0"/>
                <a:satOff val="0"/>
                <a:lumOff val="0"/>
                <a:alphaOff val="0"/>
              </a:schemeClr>
            </a:fillRef>
            <a:effectRef idx="0">
              <a:schemeClr val="accent1">
                <a:tint val="60000"/>
                <a:hueOff val="0"/>
                <a:satOff val="0"/>
                <a:lumOff val="0"/>
                <a:alphaOff val="0"/>
              </a:schemeClr>
            </a:effectRef>
            <a:fontRef idx="minor">
              <a:schemeClr val="lt1"/>
            </a:fontRef>
          </xdr:style>
          <xdr:txBody>
            <a:bodyPr spcFirstLastPara="0" vert="horz" wrap="square" lIns="0" tIns="49109" rIns="62970" bIns="49109" numCol="1" spcCol="1270" anchor="ctr" anchorCtr="0">
              <a:noAutofit/>
            </a:bodyPr>
            <a:lstStyle/>
            <a:p>
              <a:pPr lvl="0" algn="ctr" defTabSz="4445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</a:pPr>
              <a:endParaRPr lang="fr-FR" sz="900" b="1" kern="1200">
                <a:latin typeface="Calibri" panose="020F0502020204030204" pitchFamily="34" charset="0"/>
              </a:endParaRPr>
            </a:p>
          </xdr:txBody>
        </xdr:sp>
        <xdr:sp macro="" textlink="">
          <xdr:nvSpPr>
            <xdr:cNvPr id="19" name="Forme libre 18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00000000-0008-0000-0300-000013000000}"/>
                </a:ext>
              </a:extLst>
            </xdr:cNvPr>
            <xdr:cNvSpPr/>
          </xdr:nvSpPr>
          <xdr:spPr>
            <a:xfrm>
              <a:off x="9368162" y="2015157"/>
              <a:ext cx="1091050" cy="240000"/>
            </a:xfrm>
            <a:custGeom>
              <a:avLst/>
              <a:gdLst>
                <a:gd name="connsiteX0" fmla="*/ 0 w 990095"/>
                <a:gd name="connsiteY0" fmla="*/ 29527 h 295274"/>
                <a:gd name="connsiteX1" fmla="*/ 29527 w 990095"/>
                <a:gd name="connsiteY1" fmla="*/ 0 h 295274"/>
                <a:gd name="connsiteX2" fmla="*/ 960568 w 990095"/>
                <a:gd name="connsiteY2" fmla="*/ 0 h 295274"/>
                <a:gd name="connsiteX3" fmla="*/ 990095 w 990095"/>
                <a:gd name="connsiteY3" fmla="*/ 29527 h 295274"/>
                <a:gd name="connsiteX4" fmla="*/ 990095 w 990095"/>
                <a:gd name="connsiteY4" fmla="*/ 265747 h 295274"/>
                <a:gd name="connsiteX5" fmla="*/ 960568 w 990095"/>
                <a:gd name="connsiteY5" fmla="*/ 295274 h 295274"/>
                <a:gd name="connsiteX6" fmla="*/ 29527 w 990095"/>
                <a:gd name="connsiteY6" fmla="*/ 295274 h 295274"/>
                <a:gd name="connsiteX7" fmla="*/ 0 w 990095"/>
                <a:gd name="connsiteY7" fmla="*/ 265747 h 295274"/>
                <a:gd name="connsiteX8" fmla="*/ 0 w 990095"/>
                <a:gd name="connsiteY8" fmla="*/ 29527 h 29527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990095" h="295274">
                  <a:moveTo>
                    <a:pt x="0" y="29527"/>
                  </a:moveTo>
                  <a:cubicBezTo>
                    <a:pt x="0" y="13220"/>
                    <a:pt x="13220" y="0"/>
                    <a:pt x="29527" y="0"/>
                  </a:cubicBezTo>
                  <a:lnTo>
                    <a:pt x="960568" y="0"/>
                  </a:lnTo>
                  <a:cubicBezTo>
                    <a:pt x="976875" y="0"/>
                    <a:pt x="990095" y="13220"/>
                    <a:pt x="990095" y="29527"/>
                  </a:cubicBezTo>
                  <a:lnTo>
                    <a:pt x="990095" y="265747"/>
                  </a:lnTo>
                  <a:cubicBezTo>
                    <a:pt x="990095" y="282054"/>
                    <a:pt x="976875" y="295274"/>
                    <a:pt x="960568" y="295274"/>
                  </a:cubicBezTo>
                  <a:lnTo>
                    <a:pt x="29527" y="295274"/>
                  </a:lnTo>
                  <a:cubicBezTo>
                    <a:pt x="13220" y="295274"/>
                    <a:pt x="0" y="282054"/>
                    <a:pt x="0" y="265747"/>
                  </a:cubicBezTo>
                  <a:lnTo>
                    <a:pt x="0" y="29527"/>
                  </a:lnTo>
                  <a:close/>
                </a:path>
              </a:pathLst>
            </a:custGeom>
            <a:ln>
              <a:solidFill>
                <a:schemeClr val="accent1"/>
              </a:solidFill>
            </a:ln>
            <a:scene3d>
              <a:camera prst="orthographicFront">
                <a:rot lat="0" lon="0" rev="0"/>
              </a:camera>
              <a:lightRig rig="contrasting" dir="t">
                <a:rot lat="0" lon="0" rev="1200000"/>
              </a:lightRig>
            </a:scene3d>
            <a:sp3d contourW="19050" prstMaterial="metal">
              <a:bevelT w="88900" h="203200"/>
              <a:bevelB w="165100" h="254000"/>
            </a:sp3d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spcFirstLastPara="0" vert="horz" wrap="square" lIns="54368" tIns="54368" rIns="54368" bIns="54368" numCol="1" spcCol="1270" anchor="ctr" anchorCtr="0">
              <a:noAutofit/>
            </a:bodyPr>
            <a:lstStyle/>
            <a:p>
              <a:pPr lvl="0" algn="ctr" defTabSz="5334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</a:pPr>
              <a:r>
                <a:rPr lang="fr-FR" sz="1050" b="1" kern="1200">
                  <a:latin typeface="Calibri" panose="020F0502020204030204" pitchFamily="34" charset="0"/>
                </a:rPr>
                <a:t>Fiche de renseignements</a:t>
              </a:r>
            </a:p>
          </xdr:txBody>
        </xdr:sp>
        <xdr:sp macro="" textlink="">
          <xdr:nvSpPr>
            <xdr:cNvPr id="20" name="Forme libre 19">
              <a:extLst>
                <a:ext uri="{FF2B5EF4-FFF2-40B4-BE49-F238E27FC236}">
                  <a16:creationId xmlns:a16="http://schemas.microsoft.com/office/drawing/2014/main" id="{00000000-0008-0000-0300-000014000000}"/>
                </a:ext>
              </a:extLst>
            </xdr:cNvPr>
            <xdr:cNvSpPr/>
          </xdr:nvSpPr>
          <xdr:spPr>
            <a:xfrm>
              <a:off x="12574748" y="1985161"/>
              <a:ext cx="228934" cy="241049"/>
            </a:xfrm>
            <a:custGeom>
              <a:avLst/>
              <a:gdLst>
                <a:gd name="connsiteX0" fmla="*/ 0 w 209900"/>
                <a:gd name="connsiteY0" fmla="*/ 49109 h 245543"/>
                <a:gd name="connsiteX1" fmla="*/ 104950 w 209900"/>
                <a:gd name="connsiteY1" fmla="*/ 49109 h 245543"/>
                <a:gd name="connsiteX2" fmla="*/ 104950 w 209900"/>
                <a:gd name="connsiteY2" fmla="*/ 0 h 245543"/>
                <a:gd name="connsiteX3" fmla="*/ 209900 w 209900"/>
                <a:gd name="connsiteY3" fmla="*/ 122772 h 245543"/>
                <a:gd name="connsiteX4" fmla="*/ 104950 w 209900"/>
                <a:gd name="connsiteY4" fmla="*/ 245543 h 245543"/>
                <a:gd name="connsiteX5" fmla="*/ 104950 w 209900"/>
                <a:gd name="connsiteY5" fmla="*/ 196434 h 245543"/>
                <a:gd name="connsiteX6" fmla="*/ 0 w 209900"/>
                <a:gd name="connsiteY6" fmla="*/ 196434 h 245543"/>
                <a:gd name="connsiteX7" fmla="*/ 0 w 209900"/>
                <a:gd name="connsiteY7" fmla="*/ 49109 h 24554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</a:cxnLst>
              <a:rect l="l" t="t" r="r" b="b"/>
              <a:pathLst>
                <a:path w="209900" h="245543">
                  <a:moveTo>
                    <a:pt x="0" y="49109"/>
                  </a:moveTo>
                  <a:lnTo>
                    <a:pt x="104950" y="49109"/>
                  </a:lnTo>
                  <a:lnTo>
                    <a:pt x="104950" y="0"/>
                  </a:lnTo>
                  <a:lnTo>
                    <a:pt x="209900" y="122772"/>
                  </a:lnTo>
                  <a:lnTo>
                    <a:pt x="104950" y="245543"/>
                  </a:lnTo>
                  <a:lnTo>
                    <a:pt x="104950" y="196434"/>
                  </a:lnTo>
                  <a:lnTo>
                    <a:pt x="0" y="196434"/>
                  </a:lnTo>
                  <a:lnTo>
                    <a:pt x="0" y="49109"/>
                  </a:lnTo>
                  <a:close/>
                </a:path>
              </a:pathLst>
            </a:custGeom>
            <a:ln>
              <a:solidFill>
                <a:schemeClr val="accent1"/>
              </a:solidFill>
            </a:ln>
            <a:scene3d>
              <a:camera prst="orthographicFront">
                <a:rot lat="0" lon="0" rev="0"/>
              </a:camera>
              <a:lightRig rig="contrasting" dir="t">
                <a:rot lat="0" lon="0" rev="1200000"/>
              </a:lightRig>
            </a:scene3d>
            <a:sp3d z="-182000" contourW="19050" prstMaterial="metal">
              <a:bevelT w="88900" h="203200"/>
              <a:bevelB w="165100" h="254000"/>
            </a:sp3d>
          </xdr:spPr>
          <xdr:style>
            <a:lnRef idx="0">
              <a:schemeClr val="accent1">
                <a:tint val="60000"/>
                <a:hueOff val="0"/>
                <a:satOff val="0"/>
                <a:lumOff val="0"/>
                <a:alphaOff val="0"/>
              </a:schemeClr>
            </a:lnRef>
            <a:fillRef idx="1">
              <a:schemeClr val="accent1">
                <a:tint val="60000"/>
                <a:hueOff val="0"/>
                <a:satOff val="0"/>
                <a:lumOff val="0"/>
                <a:alphaOff val="0"/>
              </a:schemeClr>
            </a:fillRef>
            <a:effectRef idx="0">
              <a:schemeClr val="accent1">
                <a:tint val="60000"/>
                <a:hueOff val="0"/>
                <a:satOff val="0"/>
                <a:lumOff val="0"/>
                <a:alphaOff val="0"/>
              </a:schemeClr>
            </a:effectRef>
            <a:fontRef idx="minor">
              <a:schemeClr val="lt1"/>
            </a:fontRef>
          </xdr:style>
          <xdr:txBody>
            <a:bodyPr spcFirstLastPara="0" vert="horz" wrap="square" lIns="0" tIns="49109" rIns="62970" bIns="49109" numCol="1" spcCol="1270" anchor="ctr" anchorCtr="0">
              <a:noAutofit/>
            </a:bodyPr>
            <a:lstStyle/>
            <a:p>
              <a:pPr lvl="0" algn="ctr" defTabSz="4445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</a:pPr>
              <a:endParaRPr lang="fr-FR" sz="900" b="1" kern="1200">
                <a:latin typeface="Calibri" panose="020F0502020204030204" pitchFamily="34" charset="0"/>
              </a:endParaRPr>
            </a:p>
          </xdr:txBody>
        </xdr:sp>
        <xdr:sp macro="" textlink="">
          <xdr:nvSpPr>
            <xdr:cNvPr id="21" name="Forme libre 20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00000000-0008-0000-0300-000015000000}"/>
                </a:ext>
              </a:extLst>
            </xdr:cNvPr>
            <xdr:cNvSpPr/>
          </xdr:nvSpPr>
          <xdr:spPr>
            <a:xfrm>
              <a:off x="13079271" y="1986867"/>
              <a:ext cx="1326514" cy="236004"/>
            </a:xfrm>
            <a:custGeom>
              <a:avLst/>
              <a:gdLst>
                <a:gd name="connsiteX0" fmla="*/ 0 w 990095"/>
                <a:gd name="connsiteY0" fmla="*/ 29527 h 295274"/>
                <a:gd name="connsiteX1" fmla="*/ 29527 w 990095"/>
                <a:gd name="connsiteY1" fmla="*/ 0 h 295274"/>
                <a:gd name="connsiteX2" fmla="*/ 960568 w 990095"/>
                <a:gd name="connsiteY2" fmla="*/ 0 h 295274"/>
                <a:gd name="connsiteX3" fmla="*/ 990095 w 990095"/>
                <a:gd name="connsiteY3" fmla="*/ 29527 h 295274"/>
                <a:gd name="connsiteX4" fmla="*/ 990095 w 990095"/>
                <a:gd name="connsiteY4" fmla="*/ 265747 h 295274"/>
                <a:gd name="connsiteX5" fmla="*/ 960568 w 990095"/>
                <a:gd name="connsiteY5" fmla="*/ 295274 h 295274"/>
                <a:gd name="connsiteX6" fmla="*/ 29527 w 990095"/>
                <a:gd name="connsiteY6" fmla="*/ 295274 h 295274"/>
                <a:gd name="connsiteX7" fmla="*/ 0 w 990095"/>
                <a:gd name="connsiteY7" fmla="*/ 265747 h 295274"/>
                <a:gd name="connsiteX8" fmla="*/ 0 w 990095"/>
                <a:gd name="connsiteY8" fmla="*/ 29527 h 29527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990095" h="295274">
                  <a:moveTo>
                    <a:pt x="0" y="29527"/>
                  </a:moveTo>
                  <a:cubicBezTo>
                    <a:pt x="0" y="13220"/>
                    <a:pt x="13220" y="0"/>
                    <a:pt x="29527" y="0"/>
                  </a:cubicBezTo>
                  <a:lnTo>
                    <a:pt x="960568" y="0"/>
                  </a:lnTo>
                  <a:cubicBezTo>
                    <a:pt x="976875" y="0"/>
                    <a:pt x="990095" y="13220"/>
                    <a:pt x="990095" y="29527"/>
                  </a:cubicBezTo>
                  <a:lnTo>
                    <a:pt x="990095" y="265747"/>
                  </a:lnTo>
                  <a:cubicBezTo>
                    <a:pt x="990095" y="282054"/>
                    <a:pt x="976875" y="295274"/>
                    <a:pt x="960568" y="295274"/>
                  </a:cubicBezTo>
                  <a:lnTo>
                    <a:pt x="29527" y="295274"/>
                  </a:lnTo>
                  <a:cubicBezTo>
                    <a:pt x="13220" y="295274"/>
                    <a:pt x="0" y="282054"/>
                    <a:pt x="0" y="265747"/>
                  </a:cubicBezTo>
                  <a:lnTo>
                    <a:pt x="0" y="29527"/>
                  </a:lnTo>
                  <a:close/>
                </a:path>
              </a:pathLst>
            </a:custGeom>
            <a:solidFill>
              <a:schemeClr val="accent1"/>
            </a:solidFill>
            <a:ln>
              <a:solidFill>
                <a:schemeClr val="accent1"/>
              </a:solidFill>
            </a:ln>
            <a:scene3d>
              <a:camera prst="orthographicFront">
                <a:rot lat="0" lon="0" rev="0"/>
              </a:camera>
              <a:lightRig rig="contrasting" dir="t">
                <a:rot lat="0" lon="0" rev="1200000"/>
              </a:lightRig>
            </a:scene3d>
            <a:sp3d contourW="19050" prstMaterial="metal">
              <a:bevelT w="88900" h="203200"/>
              <a:bevelB w="165100" h="254000"/>
            </a:sp3d>
          </xdr:spPr>
          <xdr:style>
            <a:lnRef idx="2">
              <a:schemeClr val="accent2">
                <a:shade val="50000"/>
              </a:schemeClr>
            </a:lnRef>
            <a:fillRef idx="1">
              <a:schemeClr val="accent2"/>
            </a:fillRef>
            <a:effectRef idx="0">
              <a:schemeClr val="accent2"/>
            </a:effectRef>
            <a:fontRef idx="minor">
              <a:schemeClr val="lt1"/>
            </a:fontRef>
          </xdr:style>
          <xdr:txBody>
            <a:bodyPr spcFirstLastPara="0" vert="horz" wrap="square" lIns="54368" tIns="54368" rIns="54368" bIns="54368" numCol="1" spcCol="1270" anchor="ctr" anchorCtr="0">
              <a:noAutofit/>
            </a:bodyPr>
            <a:lstStyle/>
            <a:p>
              <a:pPr lvl="0" algn="ctr" defTabSz="5334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</a:pPr>
              <a:r>
                <a:rPr lang="fr-FR" sz="1050" b="1" kern="1200">
                  <a:latin typeface="Calibri" panose="020F0502020204030204" pitchFamily="34" charset="0"/>
                </a:rPr>
                <a:t>Prévisions</a:t>
              </a:r>
              <a:r>
                <a:rPr lang="fr-FR" sz="1050" b="1" kern="1200" baseline="0">
                  <a:latin typeface="Calibri" panose="020F0502020204030204" pitchFamily="34" charset="0"/>
                </a:rPr>
                <a:t> budgétaires</a:t>
              </a:r>
              <a:endParaRPr lang="fr-FR" sz="1050" b="1" kern="1200">
                <a:latin typeface="Calibri" panose="020F0502020204030204" pitchFamily="34" charset="0"/>
              </a:endParaRPr>
            </a:p>
          </xdr:txBody>
        </xdr:sp>
        <xdr:sp macro="" textlink="">
          <xdr:nvSpPr>
            <xdr:cNvPr id="22" name="Forme libre 21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00000000-0008-0000-0300-000016000000}"/>
                </a:ext>
              </a:extLst>
            </xdr:cNvPr>
            <xdr:cNvSpPr/>
          </xdr:nvSpPr>
          <xdr:spPr>
            <a:xfrm>
              <a:off x="11112235" y="1993056"/>
              <a:ext cx="1190990" cy="245307"/>
            </a:xfrm>
            <a:custGeom>
              <a:avLst/>
              <a:gdLst>
                <a:gd name="connsiteX0" fmla="*/ 0 w 990095"/>
                <a:gd name="connsiteY0" fmla="*/ 29527 h 295274"/>
                <a:gd name="connsiteX1" fmla="*/ 29527 w 990095"/>
                <a:gd name="connsiteY1" fmla="*/ 0 h 295274"/>
                <a:gd name="connsiteX2" fmla="*/ 960568 w 990095"/>
                <a:gd name="connsiteY2" fmla="*/ 0 h 295274"/>
                <a:gd name="connsiteX3" fmla="*/ 990095 w 990095"/>
                <a:gd name="connsiteY3" fmla="*/ 29527 h 295274"/>
                <a:gd name="connsiteX4" fmla="*/ 990095 w 990095"/>
                <a:gd name="connsiteY4" fmla="*/ 265747 h 295274"/>
                <a:gd name="connsiteX5" fmla="*/ 960568 w 990095"/>
                <a:gd name="connsiteY5" fmla="*/ 295274 h 295274"/>
                <a:gd name="connsiteX6" fmla="*/ 29527 w 990095"/>
                <a:gd name="connsiteY6" fmla="*/ 295274 h 295274"/>
                <a:gd name="connsiteX7" fmla="*/ 0 w 990095"/>
                <a:gd name="connsiteY7" fmla="*/ 265747 h 295274"/>
                <a:gd name="connsiteX8" fmla="*/ 0 w 990095"/>
                <a:gd name="connsiteY8" fmla="*/ 29527 h 29527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990095" h="295274">
                  <a:moveTo>
                    <a:pt x="0" y="29527"/>
                  </a:moveTo>
                  <a:cubicBezTo>
                    <a:pt x="0" y="13220"/>
                    <a:pt x="13220" y="0"/>
                    <a:pt x="29527" y="0"/>
                  </a:cubicBezTo>
                  <a:lnTo>
                    <a:pt x="960568" y="0"/>
                  </a:lnTo>
                  <a:cubicBezTo>
                    <a:pt x="976875" y="0"/>
                    <a:pt x="990095" y="13220"/>
                    <a:pt x="990095" y="29527"/>
                  </a:cubicBezTo>
                  <a:lnTo>
                    <a:pt x="990095" y="265747"/>
                  </a:lnTo>
                  <a:cubicBezTo>
                    <a:pt x="990095" y="282054"/>
                    <a:pt x="976875" y="295274"/>
                    <a:pt x="960568" y="295274"/>
                  </a:cubicBezTo>
                  <a:lnTo>
                    <a:pt x="29527" y="295274"/>
                  </a:lnTo>
                  <a:cubicBezTo>
                    <a:pt x="13220" y="295274"/>
                    <a:pt x="0" y="282054"/>
                    <a:pt x="0" y="265747"/>
                  </a:cubicBezTo>
                  <a:lnTo>
                    <a:pt x="0" y="29527"/>
                  </a:lnTo>
                  <a:close/>
                </a:path>
              </a:pathLst>
            </a:custGeom>
            <a:ln>
              <a:solidFill>
                <a:schemeClr val="accent1"/>
              </a:solidFill>
            </a:ln>
            <a:scene3d>
              <a:camera prst="orthographicFront">
                <a:rot lat="0" lon="0" rev="0"/>
              </a:camera>
              <a:lightRig rig="contrasting" dir="t">
                <a:rot lat="0" lon="0" rev="1200000"/>
              </a:lightRig>
            </a:scene3d>
            <a:sp3d contourW="19050" prstMaterial="metal">
              <a:bevelT w="88900" h="203200"/>
              <a:bevelB w="165100" h="254000"/>
            </a:sp3d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spcFirstLastPara="0" vert="horz" wrap="square" lIns="54368" tIns="54368" rIns="54368" bIns="54368" numCol="1" spcCol="1270" anchor="ctr" anchorCtr="0">
              <a:noAutofit/>
            </a:bodyPr>
            <a:lstStyle/>
            <a:p>
              <a:pPr lvl="0" algn="ctr" defTabSz="5334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</a:pPr>
              <a:r>
                <a:rPr lang="fr-FR" sz="1050" b="1" kern="1200">
                  <a:latin typeface="Calibri" panose="020F0502020204030204" pitchFamily="34" charset="0"/>
                </a:rPr>
                <a:t>Compte rendu financier</a:t>
              </a:r>
              <a:endParaRPr lang="fr-FR" sz="1200" b="1" kern="1200">
                <a:latin typeface="Calibri" panose="020F0502020204030204" pitchFamily="34" charset="0"/>
              </a:endParaRPr>
            </a:p>
          </xdr:txBody>
        </xdr:sp>
        <xdr:sp macro="" textlink="">
          <xdr:nvSpPr>
            <xdr:cNvPr id="23" name="Forme libre 22">
              <a:extLst>
                <a:ext uri="{FF2B5EF4-FFF2-40B4-BE49-F238E27FC236}">
                  <a16:creationId xmlns:a16="http://schemas.microsoft.com/office/drawing/2014/main" id="{00000000-0008-0000-0300-000017000000}"/>
                </a:ext>
              </a:extLst>
            </xdr:cNvPr>
            <xdr:cNvSpPr/>
          </xdr:nvSpPr>
          <xdr:spPr>
            <a:xfrm>
              <a:off x="10697434" y="2028539"/>
              <a:ext cx="196994" cy="213358"/>
            </a:xfrm>
            <a:custGeom>
              <a:avLst/>
              <a:gdLst>
                <a:gd name="connsiteX0" fmla="*/ 0 w 209900"/>
                <a:gd name="connsiteY0" fmla="*/ 49109 h 245543"/>
                <a:gd name="connsiteX1" fmla="*/ 104950 w 209900"/>
                <a:gd name="connsiteY1" fmla="*/ 49109 h 245543"/>
                <a:gd name="connsiteX2" fmla="*/ 104950 w 209900"/>
                <a:gd name="connsiteY2" fmla="*/ 0 h 245543"/>
                <a:gd name="connsiteX3" fmla="*/ 209900 w 209900"/>
                <a:gd name="connsiteY3" fmla="*/ 122772 h 245543"/>
                <a:gd name="connsiteX4" fmla="*/ 104950 w 209900"/>
                <a:gd name="connsiteY4" fmla="*/ 245543 h 245543"/>
                <a:gd name="connsiteX5" fmla="*/ 104950 w 209900"/>
                <a:gd name="connsiteY5" fmla="*/ 196434 h 245543"/>
                <a:gd name="connsiteX6" fmla="*/ 0 w 209900"/>
                <a:gd name="connsiteY6" fmla="*/ 196434 h 245543"/>
                <a:gd name="connsiteX7" fmla="*/ 0 w 209900"/>
                <a:gd name="connsiteY7" fmla="*/ 49109 h 24554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</a:cxnLst>
              <a:rect l="l" t="t" r="r" b="b"/>
              <a:pathLst>
                <a:path w="209900" h="245543">
                  <a:moveTo>
                    <a:pt x="0" y="49109"/>
                  </a:moveTo>
                  <a:lnTo>
                    <a:pt x="104950" y="49109"/>
                  </a:lnTo>
                  <a:lnTo>
                    <a:pt x="104950" y="0"/>
                  </a:lnTo>
                  <a:lnTo>
                    <a:pt x="209900" y="122772"/>
                  </a:lnTo>
                  <a:lnTo>
                    <a:pt x="104950" y="245543"/>
                  </a:lnTo>
                  <a:lnTo>
                    <a:pt x="104950" y="196434"/>
                  </a:lnTo>
                  <a:lnTo>
                    <a:pt x="0" y="196434"/>
                  </a:lnTo>
                  <a:lnTo>
                    <a:pt x="0" y="49109"/>
                  </a:lnTo>
                  <a:close/>
                </a:path>
              </a:pathLst>
            </a:custGeom>
            <a:ln>
              <a:solidFill>
                <a:schemeClr val="accent1"/>
              </a:solidFill>
            </a:ln>
            <a:scene3d>
              <a:camera prst="orthographicFront">
                <a:rot lat="0" lon="0" rev="0"/>
              </a:camera>
              <a:lightRig rig="contrasting" dir="t">
                <a:rot lat="0" lon="0" rev="1200000"/>
              </a:lightRig>
            </a:scene3d>
            <a:sp3d z="-182000" contourW="19050" prstMaterial="metal">
              <a:bevelT w="88900" h="203200"/>
              <a:bevelB w="165100" h="254000"/>
            </a:sp3d>
          </xdr:spPr>
          <xdr:style>
            <a:lnRef idx="0">
              <a:schemeClr val="accent1">
                <a:tint val="60000"/>
                <a:hueOff val="0"/>
                <a:satOff val="0"/>
                <a:lumOff val="0"/>
                <a:alphaOff val="0"/>
              </a:schemeClr>
            </a:lnRef>
            <a:fillRef idx="1">
              <a:schemeClr val="accent1">
                <a:tint val="60000"/>
                <a:hueOff val="0"/>
                <a:satOff val="0"/>
                <a:lumOff val="0"/>
                <a:alphaOff val="0"/>
              </a:schemeClr>
            </a:fillRef>
            <a:effectRef idx="0">
              <a:schemeClr val="accent1">
                <a:tint val="60000"/>
                <a:hueOff val="0"/>
                <a:satOff val="0"/>
                <a:lumOff val="0"/>
                <a:alphaOff val="0"/>
              </a:schemeClr>
            </a:effectRef>
            <a:fontRef idx="minor">
              <a:schemeClr val="lt1"/>
            </a:fontRef>
          </xdr:style>
          <xdr:txBody>
            <a:bodyPr spcFirstLastPara="0" vert="horz" wrap="square" lIns="0" tIns="49109" rIns="62970" bIns="49109" numCol="1" spcCol="1270" anchor="ctr" anchorCtr="0">
              <a:noAutofit/>
            </a:bodyPr>
            <a:lstStyle/>
            <a:p>
              <a:pPr lvl="0" algn="ctr" defTabSz="4445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</a:pPr>
              <a:endParaRPr lang="fr-FR" sz="900" b="1" kern="1200">
                <a:latin typeface="Calibri" panose="020F0502020204030204" pitchFamily="34" charset="0"/>
              </a:endParaRPr>
            </a:p>
          </xdr:txBody>
        </xdr:sp>
        <xdr:sp macro="" textlink="">
          <xdr:nvSpPr>
            <xdr:cNvPr id="24" name="Forme libre 23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00000000-0008-0000-0300-000018000000}"/>
                </a:ext>
              </a:extLst>
            </xdr:cNvPr>
            <xdr:cNvSpPr/>
          </xdr:nvSpPr>
          <xdr:spPr>
            <a:xfrm>
              <a:off x="7722272" y="2023104"/>
              <a:ext cx="1006337" cy="230570"/>
            </a:xfrm>
            <a:custGeom>
              <a:avLst/>
              <a:gdLst>
                <a:gd name="connsiteX0" fmla="*/ 0 w 990095"/>
                <a:gd name="connsiteY0" fmla="*/ 29527 h 295274"/>
                <a:gd name="connsiteX1" fmla="*/ 29527 w 990095"/>
                <a:gd name="connsiteY1" fmla="*/ 0 h 295274"/>
                <a:gd name="connsiteX2" fmla="*/ 960568 w 990095"/>
                <a:gd name="connsiteY2" fmla="*/ 0 h 295274"/>
                <a:gd name="connsiteX3" fmla="*/ 990095 w 990095"/>
                <a:gd name="connsiteY3" fmla="*/ 29527 h 295274"/>
                <a:gd name="connsiteX4" fmla="*/ 990095 w 990095"/>
                <a:gd name="connsiteY4" fmla="*/ 265747 h 295274"/>
                <a:gd name="connsiteX5" fmla="*/ 960568 w 990095"/>
                <a:gd name="connsiteY5" fmla="*/ 295274 h 295274"/>
                <a:gd name="connsiteX6" fmla="*/ 29527 w 990095"/>
                <a:gd name="connsiteY6" fmla="*/ 295274 h 295274"/>
                <a:gd name="connsiteX7" fmla="*/ 0 w 990095"/>
                <a:gd name="connsiteY7" fmla="*/ 265747 h 295274"/>
                <a:gd name="connsiteX8" fmla="*/ 0 w 990095"/>
                <a:gd name="connsiteY8" fmla="*/ 29527 h 29527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</a:cxnLst>
              <a:rect l="l" t="t" r="r" b="b"/>
              <a:pathLst>
                <a:path w="990095" h="295274">
                  <a:moveTo>
                    <a:pt x="0" y="29527"/>
                  </a:moveTo>
                  <a:cubicBezTo>
                    <a:pt x="0" y="13220"/>
                    <a:pt x="13220" y="0"/>
                    <a:pt x="29527" y="0"/>
                  </a:cubicBezTo>
                  <a:lnTo>
                    <a:pt x="960568" y="0"/>
                  </a:lnTo>
                  <a:cubicBezTo>
                    <a:pt x="976875" y="0"/>
                    <a:pt x="990095" y="13220"/>
                    <a:pt x="990095" y="29527"/>
                  </a:cubicBezTo>
                  <a:lnTo>
                    <a:pt x="990095" y="265747"/>
                  </a:lnTo>
                  <a:cubicBezTo>
                    <a:pt x="990095" y="282054"/>
                    <a:pt x="976875" y="295274"/>
                    <a:pt x="960568" y="295274"/>
                  </a:cubicBezTo>
                  <a:lnTo>
                    <a:pt x="29527" y="295274"/>
                  </a:lnTo>
                  <a:cubicBezTo>
                    <a:pt x="13220" y="295274"/>
                    <a:pt x="0" y="282054"/>
                    <a:pt x="0" y="265747"/>
                  </a:cubicBezTo>
                  <a:lnTo>
                    <a:pt x="0" y="29527"/>
                  </a:lnTo>
                  <a:close/>
                </a:path>
              </a:pathLst>
            </a:custGeom>
            <a:ln>
              <a:solidFill>
                <a:schemeClr val="accent1"/>
              </a:solidFill>
            </a:ln>
            <a:scene3d>
              <a:camera prst="orthographicFront">
                <a:rot lat="0" lon="0" rev="0"/>
              </a:camera>
              <a:lightRig rig="contrasting" dir="t">
                <a:rot lat="0" lon="0" rev="1200000"/>
              </a:lightRig>
            </a:scene3d>
            <a:sp3d contourW="19050" prstMaterial="metal">
              <a:bevelT w="88900" h="203200"/>
              <a:bevelB w="165100" h="254000"/>
            </a:sp3d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spcFirstLastPara="0" vert="horz" wrap="square" lIns="54368" tIns="54368" rIns="54368" bIns="54368" numCol="1" spcCol="1270" anchor="ctr" anchorCtr="0">
              <a:noAutofit/>
            </a:bodyPr>
            <a:lstStyle/>
            <a:p>
              <a:pPr lvl="0" algn="ctr" defTabSz="5334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</a:pPr>
              <a:r>
                <a:rPr lang="fr-FR" sz="1050" b="1" kern="1200">
                  <a:latin typeface="Calibri" panose="020F0502020204030204" pitchFamily="34" charset="0"/>
                </a:rPr>
                <a:t>Fiche</a:t>
              </a:r>
              <a:r>
                <a:rPr lang="fr-FR" sz="1100" b="1" kern="1200" baseline="0">
                  <a:latin typeface="Calibri" panose="020F0502020204030204" pitchFamily="34" charset="0"/>
                </a:rPr>
                <a:t> </a:t>
              </a:r>
              <a:r>
                <a:rPr lang="fr-FR" sz="1050" b="1" kern="1200" baseline="0">
                  <a:latin typeface="Calibri" panose="020F0502020204030204" pitchFamily="34" charset="0"/>
                </a:rPr>
                <a:t>récapitultative</a:t>
              </a:r>
              <a:endParaRPr lang="fr-FR" sz="1050" b="1" kern="1200">
                <a:latin typeface="Calibri" panose="020F0502020204030204" pitchFamily="34" charset="0"/>
              </a:endParaRPr>
            </a:p>
          </xdr:txBody>
        </xdr:sp>
      </xdr:grp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6</xdr:row>
          <xdr:rowOff>63500</xdr:rowOff>
        </xdr:from>
        <xdr:to>
          <xdr:col>10</xdr:col>
          <xdr:colOff>1130300</xdr:colOff>
          <xdr:row>6</xdr:row>
          <xdr:rowOff>381000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que">
      <a:maj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omments" Target="../comments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.xml"/><Relationship Id="rId13" Type="http://schemas.openxmlformats.org/officeDocument/2006/relationships/ctrlProp" Target="../ctrlProps/ctrlProp23.xml"/><Relationship Id="rId18" Type="http://schemas.openxmlformats.org/officeDocument/2006/relationships/ctrlProp" Target="../ctrlProps/ctrlProp28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1.xml"/><Relationship Id="rId7" Type="http://schemas.openxmlformats.org/officeDocument/2006/relationships/ctrlProp" Target="../ctrlProps/ctrlProp17.xml"/><Relationship Id="rId12" Type="http://schemas.openxmlformats.org/officeDocument/2006/relationships/ctrlProp" Target="../ctrlProps/ctrlProp22.xml"/><Relationship Id="rId17" Type="http://schemas.openxmlformats.org/officeDocument/2006/relationships/ctrlProp" Target="../ctrlProps/ctrlProp27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6.xml"/><Relationship Id="rId20" Type="http://schemas.openxmlformats.org/officeDocument/2006/relationships/ctrlProp" Target="../ctrlProps/ctrlProp3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6.xml"/><Relationship Id="rId11" Type="http://schemas.openxmlformats.org/officeDocument/2006/relationships/ctrlProp" Target="../ctrlProps/ctrlProp21.xml"/><Relationship Id="rId5" Type="http://schemas.openxmlformats.org/officeDocument/2006/relationships/ctrlProp" Target="../ctrlProps/ctrlProp15.xml"/><Relationship Id="rId15" Type="http://schemas.openxmlformats.org/officeDocument/2006/relationships/ctrlProp" Target="../ctrlProps/ctrlProp25.xml"/><Relationship Id="rId10" Type="http://schemas.openxmlformats.org/officeDocument/2006/relationships/ctrlProp" Target="../ctrlProps/ctrlProp20.xml"/><Relationship Id="rId19" Type="http://schemas.openxmlformats.org/officeDocument/2006/relationships/ctrlProp" Target="../ctrlProps/ctrlProp29.xml"/><Relationship Id="rId4" Type="http://schemas.openxmlformats.org/officeDocument/2006/relationships/ctrlProp" Target="../ctrlProps/ctrlProp14.xml"/><Relationship Id="rId9" Type="http://schemas.openxmlformats.org/officeDocument/2006/relationships/ctrlProp" Target="../ctrlProps/ctrlProp19.xml"/><Relationship Id="rId14" Type="http://schemas.openxmlformats.org/officeDocument/2006/relationships/ctrlProp" Target="../ctrlProps/ctrlProp24.xml"/><Relationship Id="rId22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theme="4" tint="-0.249977111117893"/>
  </sheetPr>
  <dimension ref="A1:BX233"/>
  <sheetViews>
    <sheetView showGridLines="0" showRowColHeaders="0" tabSelected="1" zoomScaleNormal="100" zoomScalePageLayoutView="110" workbookViewId="0">
      <selection activeCell="L18" sqref="L18"/>
    </sheetView>
  </sheetViews>
  <sheetFormatPr baseColWidth="10" defaultColWidth="11.5" defaultRowHeight="14" customHeight="1" x14ac:dyDescent="0.15"/>
  <cols>
    <col min="1" max="1" width="1.5" style="120" customWidth="1"/>
    <col min="2" max="2" width="4.5" style="120" customWidth="1"/>
    <col min="3" max="3" width="4.1640625" style="120" customWidth="1"/>
    <col min="4" max="4" width="18.6640625" style="120" customWidth="1"/>
    <col min="5" max="5" width="21" style="120" customWidth="1"/>
    <col min="6" max="6" width="19" style="120" customWidth="1"/>
    <col min="7" max="7" width="5.1640625" style="120" customWidth="1"/>
    <col min="8" max="8" width="8.83203125" style="121" customWidth="1"/>
    <col min="9" max="9" width="4.6640625" style="121" customWidth="1"/>
    <col min="10" max="10" width="5.5" style="121" customWidth="1"/>
    <col min="11" max="11" width="19" style="122" customWidth="1"/>
    <col min="12" max="12" width="16.1640625" style="121" customWidth="1"/>
    <col min="13" max="13" width="14.6640625" style="121" customWidth="1"/>
    <col min="14" max="15" width="4.33203125" style="121" customWidth="1"/>
    <col min="16" max="16" width="4.1640625" style="121" customWidth="1"/>
    <col min="17" max="17" width="7.1640625" style="121" customWidth="1"/>
    <col min="18" max="19" width="4" style="121" customWidth="1"/>
    <col min="20" max="20" width="51.33203125" style="121" customWidth="1"/>
    <col min="21" max="21" width="11.5" style="121"/>
    <col min="22" max="22" width="10.1640625" style="121" customWidth="1"/>
    <col min="23" max="16384" width="11.5" style="120"/>
  </cols>
  <sheetData>
    <row r="1" spans="1:76" ht="14" customHeight="1" x14ac:dyDescent="0.15"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</row>
    <row r="2" spans="1:76" ht="14" customHeight="1" x14ac:dyDescent="0.15">
      <c r="A2" s="124">
        <f ca="1">NOW()</f>
        <v>44286.443261574073</v>
      </c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</row>
    <row r="3" spans="1:76" ht="14" customHeight="1" x14ac:dyDescent="0.15"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</row>
    <row r="4" spans="1:76" ht="14" customHeight="1" x14ac:dyDescent="0.15"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</row>
    <row r="5" spans="1:76" ht="14" customHeight="1" x14ac:dyDescent="0.15"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</row>
    <row r="6" spans="1:76" ht="14" customHeight="1" x14ac:dyDescent="0.15"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</row>
    <row r="7" spans="1:76" ht="14" customHeight="1" x14ac:dyDescent="0.15"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</row>
    <row r="8" spans="1:76" ht="48" customHeight="1" x14ac:dyDescent="0.3">
      <c r="A8" s="455" t="str">
        <f>" Fiche récapitulative OLES (ex SFB) - " &amp; (Source!C14)&amp;" -"</f>
        <v xml:space="preserve"> Fiche récapitulative OLES (ex SFB) - 2021 -</v>
      </c>
      <c r="B8" s="455"/>
      <c r="C8" s="455"/>
      <c r="D8" s="455"/>
      <c r="E8" s="455"/>
      <c r="F8" s="455"/>
      <c r="G8" s="455"/>
      <c r="H8" s="455"/>
      <c r="I8" s="455"/>
      <c r="J8" s="455"/>
      <c r="K8" s="455"/>
      <c r="L8" s="455"/>
      <c r="M8" s="455"/>
      <c r="N8" s="455"/>
      <c r="O8" s="125"/>
      <c r="P8" s="125"/>
      <c r="Q8" s="125"/>
      <c r="R8" s="125"/>
      <c r="S8" s="125"/>
      <c r="T8" s="125"/>
      <c r="U8" s="126"/>
      <c r="V8" s="126"/>
      <c r="W8" s="126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</row>
    <row r="9" spans="1:76" ht="25.5" customHeight="1" x14ac:dyDescent="0.25">
      <c r="A9" s="454" t="s">
        <v>8</v>
      </c>
      <c r="B9" s="454"/>
      <c r="C9" s="454"/>
      <c r="D9" s="454"/>
      <c r="E9" s="454"/>
      <c r="F9" s="454"/>
      <c r="G9" s="454"/>
      <c r="H9" s="454"/>
      <c r="I9" s="454"/>
      <c r="J9" s="454"/>
      <c r="K9" s="454"/>
      <c r="L9" s="454"/>
      <c r="M9" s="454"/>
      <c r="N9" s="454"/>
      <c r="O9" s="127"/>
      <c r="P9" s="127"/>
      <c r="Q9" s="127"/>
      <c r="R9" s="127"/>
      <c r="S9" s="127"/>
      <c r="T9" s="127"/>
      <c r="U9" s="128"/>
      <c r="V9" s="128"/>
      <c r="W9" s="128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</row>
    <row r="10" spans="1:76" ht="11.25" customHeight="1" x14ac:dyDescent="0.2">
      <c r="B10" s="503"/>
      <c r="C10" s="503"/>
      <c r="D10" s="503"/>
      <c r="E10" s="503"/>
      <c r="F10" s="503"/>
      <c r="G10" s="503"/>
      <c r="H10" s="50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</row>
    <row r="11" spans="1:76" ht="32.25" customHeight="1" x14ac:dyDescent="0.2">
      <c r="A11" s="123"/>
      <c r="B11" s="129"/>
      <c r="C11" s="129"/>
      <c r="D11" s="507" t="s">
        <v>53</v>
      </c>
      <c r="E11" s="507"/>
      <c r="F11" s="507"/>
      <c r="G11" s="504"/>
      <c r="H11" s="505"/>
      <c r="I11" s="505"/>
      <c r="J11" s="505"/>
      <c r="K11" s="505"/>
      <c r="L11" s="505"/>
      <c r="M11" s="506"/>
      <c r="N11" s="130"/>
      <c r="O11" s="130"/>
      <c r="P11" s="130"/>
      <c r="Q11" s="130"/>
      <c r="R11" s="130"/>
      <c r="S11" s="130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</row>
    <row r="12" spans="1:76" ht="7.5" customHeight="1" x14ac:dyDescent="0.2">
      <c r="A12" s="123"/>
      <c r="B12" s="129"/>
      <c r="C12" s="129"/>
      <c r="D12" s="131"/>
      <c r="E12" s="131"/>
      <c r="F12" s="131"/>
      <c r="G12" s="131"/>
      <c r="H12" s="131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</row>
    <row r="13" spans="1:76" ht="25.5" customHeight="1" x14ac:dyDescent="0.15">
      <c r="A13" s="123"/>
      <c r="B13" s="132"/>
      <c r="C13" s="133"/>
      <c r="D13" s="511" t="s">
        <v>51</v>
      </c>
      <c r="E13" s="512"/>
      <c r="F13" s="508" t="str">
        <f>IF(Source!B14=1,'Fiche de Renseignements'!G18,VLOOKUP(Source!B14,Source!A16:E140,3,FALSE))</f>
        <v/>
      </c>
      <c r="G13" s="509"/>
      <c r="H13" s="509"/>
      <c r="I13" s="509"/>
      <c r="J13" s="510"/>
      <c r="K13" s="134"/>
      <c r="L13" s="134"/>
      <c r="M13" s="134"/>
      <c r="N13" s="134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</row>
    <row r="14" spans="1:76" ht="6.75" customHeight="1" x14ac:dyDescent="0.3">
      <c r="A14" s="123"/>
      <c r="B14" s="133"/>
      <c r="C14" s="133"/>
      <c r="D14" s="135"/>
      <c r="E14" s="135"/>
      <c r="F14" s="135"/>
      <c r="G14" s="135"/>
      <c r="H14" s="136"/>
      <c r="I14" s="136"/>
      <c r="J14" s="137"/>
      <c r="K14" s="138"/>
      <c r="L14" s="138"/>
      <c r="M14" s="138"/>
      <c r="N14" s="138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</row>
    <row r="15" spans="1:76" ht="24" customHeight="1" x14ac:dyDescent="0.15">
      <c r="A15" s="123"/>
      <c r="B15" s="132"/>
      <c r="C15" s="133"/>
      <c r="D15" s="507" t="s">
        <v>52</v>
      </c>
      <c r="E15" s="507"/>
      <c r="F15" s="508" t="str">
        <f>IF(Source!B14=1,'Fiche de Renseignements'!E18,VLOOKUP(Source!B14,Source!A16:E140,4,FALSE))</f>
        <v/>
      </c>
      <c r="G15" s="509"/>
      <c r="H15" s="509"/>
      <c r="I15" s="509"/>
      <c r="J15" s="510"/>
      <c r="K15" s="134"/>
      <c r="L15" s="134"/>
      <c r="M15" s="134"/>
      <c r="N15" s="134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</row>
    <row r="16" spans="1:76" ht="9.75" customHeight="1" x14ac:dyDescent="0.3">
      <c r="A16" s="123"/>
      <c r="B16" s="139"/>
      <c r="C16" s="139"/>
      <c r="D16" s="140"/>
      <c r="E16" s="140"/>
      <c r="F16" s="140"/>
      <c r="G16" s="140"/>
      <c r="H16" s="136"/>
      <c r="I16" s="136"/>
      <c r="J16" s="137"/>
      <c r="K16" s="136"/>
      <c r="L16" s="136"/>
      <c r="M16" s="136"/>
      <c r="N16" s="136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</row>
    <row r="17" spans="1:76" ht="33" customHeight="1" x14ac:dyDescent="0.15">
      <c r="A17" s="123"/>
      <c r="B17" s="479"/>
      <c r="C17" s="479"/>
      <c r="D17" s="470" t="str">
        <f>"SUBVENTION OBTENUE DU DÉPARTEMENT EN " &amp; Source!C14-1</f>
        <v>SUBVENTION OBTENUE DU DÉPARTEMENT EN 2020</v>
      </c>
      <c r="E17" s="471"/>
      <c r="F17" s="471"/>
      <c r="G17" s="471"/>
      <c r="H17" s="471"/>
      <c r="I17" s="471"/>
      <c r="J17" s="471"/>
      <c r="K17" s="472"/>
      <c r="L17" s="117"/>
      <c r="M17" s="141" t="s">
        <v>12</v>
      </c>
      <c r="N17" s="142"/>
      <c r="O17" s="142"/>
      <c r="P17" s="142"/>
      <c r="Q17" s="142"/>
      <c r="R17" s="142"/>
      <c r="S17" s="143"/>
      <c r="T17" s="141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</row>
    <row r="18" spans="1:76" ht="27" customHeight="1" x14ac:dyDescent="0.15">
      <c r="A18" s="123"/>
      <c r="B18" s="132"/>
      <c r="C18" s="132"/>
      <c r="D18" s="483" t="str">
        <f>" SUBVENTION POUR " &amp; Source!C14</f>
        <v xml:space="preserve"> SUBVENTION POUR 2021</v>
      </c>
      <c r="E18" s="484"/>
      <c r="F18" s="484"/>
      <c r="G18" s="485"/>
      <c r="H18" s="513" t="s">
        <v>9</v>
      </c>
      <c r="I18" s="514"/>
      <c r="J18" s="514"/>
      <c r="K18" s="515"/>
      <c r="L18" s="117"/>
      <c r="M18" s="141" t="s">
        <v>12</v>
      </c>
      <c r="N18" s="144"/>
      <c r="O18" s="144"/>
      <c r="P18" s="144"/>
      <c r="Q18" s="144"/>
      <c r="R18" s="144"/>
      <c r="S18" s="143"/>
      <c r="T18" s="141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</row>
    <row r="19" spans="1:76" ht="23.25" customHeight="1" x14ac:dyDescent="0.15">
      <c r="A19" s="123"/>
      <c r="B19" s="132"/>
      <c r="C19" s="132"/>
      <c r="D19" s="486"/>
      <c r="E19" s="487"/>
      <c r="F19" s="487"/>
      <c r="G19" s="488"/>
      <c r="H19" s="513" t="s">
        <v>10</v>
      </c>
      <c r="I19" s="514"/>
      <c r="J19" s="514"/>
      <c r="K19" s="515"/>
      <c r="L19" s="117"/>
      <c r="M19" s="141" t="s">
        <v>12</v>
      </c>
      <c r="N19" s="144"/>
      <c r="O19" s="144"/>
      <c r="P19" s="144"/>
      <c r="Q19" s="144"/>
      <c r="R19" s="144"/>
      <c r="S19" s="143"/>
      <c r="T19" s="141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</row>
    <row r="20" spans="1:76" ht="25.5" customHeight="1" x14ac:dyDescent="0.15">
      <c r="A20" s="123"/>
      <c r="B20" s="132"/>
      <c r="C20" s="132"/>
      <c r="D20" s="489"/>
      <c r="E20" s="490"/>
      <c r="F20" s="490"/>
      <c r="G20" s="491"/>
      <c r="H20" s="513" t="s">
        <v>11</v>
      </c>
      <c r="I20" s="514"/>
      <c r="J20" s="514"/>
      <c r="K20" s="515"/>
      <c r="L20" s="117"/>
      <c r="M20" s="141" t="s">
        <v>12</v>
      </c>
      <c r="N20" s="144"/>
      <c r="O20" s="144"/>
      <c r="P20" s="144"/>
      <c r="Q20" s="144"/>
      <c r="R20" s="144"/>
      <c r="S20" s="143"/>
      <c r="T20" s="141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3"/>
      <c r="BF20" s="123"/>
      <c r="BG20" s="123"/>
      <c r="BH20" s="123"/>
      <c r="BI20" s="123"/>
      <c r="BJ20" s="123"/>
      <c r="BK20" s="123"/>
      <c r="BL20" s="123"/>
      <c r="BM20" s="123"/>
      <c r="BN20" s="123"/>
      <c r="BO20" s="123"/>
      <c r="BP20" s="123"/>
      <c r="BQ20" s="123"/>
      <c r="BR20" s="123"/>
      <c r="BS20" s="123"/>
      <c r="BT20" s="123"/>
      <c r="BU20" s="123"/>
      <c r="BV20" s="123"/>
      <c r="BW20" s="123"/>
      <c r="BX20" s="123"/>
    </row>
    <row r="21" spans="1:76" ht="9" customHeight="1" x14ac:dyDescent="0.2">
      <c r="B21" s="503"/>
      <c r="C21" s="503"/>
      <c r="D21" s="503"/>
      <c r="E21" s="503"/>
      <c r="F21" s="503"/>
      <c r="G21" s="503"/>
      <c r="H21" s="50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  <c r="BF21" s="123"/>
      <c r="BG21" s="123"/>
      <c r="BH21" s="123"/>
      <c r="BI21" s="123"/>
      <c r="BJ21" s="123"/>
      <c r="BK21" s="123"/>
      <c r="BL21" s="123"/>
      <c r="BM21" s="123"/>
      <c r="BN21" s="123"/>
      <c r="BO21" s="123"/>
      <c r="BP21" s="123"/>
      <c r="BQ21" s="123"/>
      <c r="BR21" s="123"/>
      <c r="BS21" s="123"/>
      <c r="BT21" s="123"/>
      <c r="BU21" s="123"/>
      <c r="BV21" s="123"/>
      <c r="BW21" s="123"/>
      <c r="BX21" s="123"/>
    </row>
    <row r="22" spans="1:76" ht="43.5" customHeight="1" x14ac:dyDescent="0.15">
      <c r="A22" s="501" t="s">
        <v>0</v>
      </c>
      <c r="B22" s="501"/>
      <c r="C22" s="501"/>
      <c r="D22" s="501"/>
      <c r="E22" s="501"/>
      <c r="F22" s="501"/>
      <c r="G22" s="501"/>
      <c r="H22" s="501"/>
      <c r="I22" s="501"/>
      <c r="J22" s="501"/>
      <c r="K22" s="501"/>
      <c r="L22" s="501"/>
      <c r="M22" s="501"/>
      <c r="N22" s="501"/>
      <c r="O22" s="145"/>
      <c r="P22" s="145"/>
      <c r="Q22" s="145"/>
      <c r="R22" s="145"/>
      <c r="S22" s="145"/>
      <c r="T22" s="145"/>
      <c r="U22" s="146"/>
      <c r="V22" s="146"/>
      <c r="W22" s="146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3"/>
      <c r="BG22" s="123"/>
      <c r="BH22" s="123"/>
      <c r="BI22" s="123"/>
      <c r="BJ22" s="123"/>
      <c r="BK22" s="123"/>
      <c r="BL22" s="123"/>
      <c r="BM22" s="123"/>
      <c r="BN22" s="123"/>
      <c r="BO22" s="123"/>
      <c r="BP22" s="123"/>
      <c r="BQ22" s="123"/>
      <c r="BR22" s="123"/>
      <c r="BS22" s="123"/>
      <c r="BT22" s="123"/>
      <c r="BU22" s="123"/>
      <c r="BV22" s="123"/>
      <c r="BW22" s="123"/>
      <c r="BX22" s="123"/>
    </row>
    <row r="23" spans="1:76" ht="17.25" customHeight="1" x14ac:dyDescent="0.15">
      <c r="A23" s="502" t="s">
        <v>315</v>
      </c>
      <c r="B23" s="502"/>
      <c r="C23" s="502"/>
      <c r="D23" s="502"/>
      <c r="E23" s="502"/>
      <c r="F23" s="502"/>
      <c r="G23" s="502"/>
      <c r="H23" s="502"/>
      <c r="I23" s="502"/>
      <c r="J23" s="502"/>
      <c r="K23" s="502"/>
      <c r="L23" s="502"/>
      <c r="M23" s="502"/>
      <c r="N23" s="502"/>
      <c r="O23" s="147"/>
      <c r="P23" s="147"/>
      <c r="Q23" s="147"/>
      <c r="R23" s="147"/>
      <c r="S23" s="147"/>
      <c r="T23" s="147"/>
      <c r="U23" s="148"/>
      <c r="V23" s="148"/>
      <c r="W23" s="148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3"/>
      <c r="BF23" s="123"/>
      <c r="BG23" s="123"/>
      <c r="BH23" s="123"/>
      <c r="BI23" s="123"/>
      <c r="BJ23" s="123"/>
      <c r="BK23" s="123"/>
      <c r="BL23" s="123"/>
      <c r="BM23" s="123"/>
      <c r="BN23" s="123"/>
      <c r="BO23" s="123"/>
      <c r="BP23" s="123"/>
      <c r="BQ23" s="123"/>
      <c r="BR23" s="123"/>
      <c r="BS23" s="123"/>
      <c r="BT23" s="123"/>
      <c r="BU23" s="123"/>
      <c r="BV23" s="123"/>
      <c r="BW23" s="123"/>
      <c r="BX23" s="123"/>
    </row>
    <row r="24" spans="1:76" ht="8.25" customHeight="1" x14ac:dyDescent="0.2">
      <c r="B24" s="149"/>
      <c r="C24" s="149"/>
      <c r="D24" s="149"/>
      <c r="E24" s="149"/>
      <c r="F24" s="149"/>
      <c r="G24" s="149"/>
      <c r="H24" s="150"/>
      <c r="I24" s="151"/>
      <c r="J24" s="151"/>
      <c r="K24" s="152"/>
      <c r="L24" s="151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3"/>
      <c r="BF24" s="123"/>
      <c r="BG24" s="123"/>
      <c r="BH24" s="123"/>
      <c r="BI24" s="123"/>
      <c r="BJ24" s="123"/>
      <c r="BK24" s="123"/>
      <c r="BL24" s="123"/>
      <c r="BM24" s="123"/>
      <c r="BN24" s="123"/>
      <c r="BO24" s="123"/>
      <c r="BP24" s="123"/>
      <c r="BQ24" s="123"/>
      <c r="BR24" s="123"/>
      <c r="BS24" s="123"/>
      <c r="BT24" s="123"/>
      <c r="BU24" s="123"/>
      <c r="BV24" s="123"/>
      <c r="BW24" s="123"/>
      <c r="BX24" s="123"/>
    </row>
    <row r="25" spans="1:76" ht="25.5" customHeight="1" x14ac:dyDescent="0.15">
      <c r="B25" s="153" t="str">
        <f>"►LETTRE DE DEMANDE DE SUBVENTION SIGNÉE PAR LE REPRÉSENTANT DE L'OLES"</f>
        <v>►LETTRE DE DEMANDE DE SUBVENTION SIGNÉE PAR LE REPRÉSENTANT DE L'OLES</v>
      </c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5"/>
      <c r="N25" s="156"/>
      <c r="O25" s="156"/>
      <c r="P25" s="156"/>
      <c r="Q25" s="156"/>
      <c r="R25" s="156"/>
      <c r="S25" s="156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3"/>
      <c r="BG25" s="123"/>
      <c r="BH25" s="123"/>
      <c r="BI25" s="123"/>
      <c r="BJ25" s="123"/>
      <c r="BK25" s="123"/>
      <c r="BL25" s="123"/>
      <c r="BM25" s="123"/>
      <c r="BN25" s="123"/>
      <c r="BO25" s="123"/>
      <c r="BP25" s="123"/>
      <c r="BQ25" s="123"/>
      <c r="BR25" s="123"/>
      <c r="BS25" s="123"/>
      <c r="BT25" s="123"/>
      <c r="BU25" s="123"/>
      <c r="BV25" s="123"/>
      <c r="BW25" s="123"/>
      <c r="BX25" s="123"/>
    </row>
    <row r="26" spans="1:76" s="157" customFormat="1" ht="3" customHeight="1" x14ac:dyDescent="0.2">
      <c r="B26" s="158"/>
      <c r="C26" s="159"/>
      <c r="D26" s="159"/>
      <c r="E26" s="159"/>
      <c r="F26" s="160"/>
      <c r="G26" s="160"/>
      <c r="H26" s="160"/>
      <c r="I26" s="123"/>
      <c r="J26" s="123"/>
      <c r="K26" s="161"/>
      <c r="L26" s="123"/>
      <c r="M26" s="162"/>
      <c r="N26" s="123"/>
      <c r="O26" s="123"/>
      <c r="P26" s="123"/>
      <c r="Q26" s="123"/>
      <c r="R26" s="123"/>
      <c r="S26" s="123"/>
      <c r="T26" s="121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3"/>
      <c r="BF26" s="123"/>
      <c r="BG26" s="123"/>
      <c r="BH26" s="123"/>
      <c r="BI26" s="123"/>
      <c r="BJ26" s="123"/>
      <c r="BK26" s="123"/>
      <c r="BL26" s="123"/>
      <c r="BM26" s="123"/>
      <c r="BN26" s="123"/>
      <c r="BO26" s="123"/>
      <c r="BP26" s="123"/>
      <c r="BQ26" s="123"/>
      <c r="BR26" s="123"/>
      <c r="BS26" s="123"/>
      <c r="BT26" s="123"/>
      <c r="BU26" s="123"/>
      <c r="BV26" s="123"/>
      <c r="BW26" s="123"/>
      <c r="BX26" s="123"/>
    </row>
    <row r="27" spans="1:76" s="157" customFormat="1" ht="22.5" customHeight="1" x14ac:dyDescent="0.15">
      <c r="B27" s="163" t="str">
        <f>"►LISTE DES MEMBRES DU BUREAU "</f>
        <v xml:space="preserve">►LISTE DES MEMBRES DU BUREAU </v>
      </c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64"/>
      <c r="N27" s="156"/>
      <c r="O27" s="156"/>
      <c r="P27" s="156"/>
      <c r="Q27" s="156"/>
      <c r="R27" s="156"/>
      <c r="S27" s="156"/>
      <c r="T27" s="121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  <c r="AU27" s="123"/>
      <c r="AV27" s="123"/>
      <c r="AW27" s="123"/>
      <c r="AX27" s="123"/>
      <c r="AY27" s="123"/>
      <c r="AZ27" s="123"/>
      <c r="BA27" s="123"/>
      <c r="BB27" s="123"/>
      <c r="BC27" s="123"/>
      <c r="BD27" s="123"/>
      <c r="BE27" s="123"/>
      <c r="BF27" s="123"/>
      <c r="BG27" s="123"/>
      <c r="BH27" s="123"/>
      <c r="BI27" s="123"/>
      <c r="BJ27" s="123"/>
      <c r="BK27" s="123"/>
      <c r="BL27" s="123"/>
      <c r="BM27" s="123"/>
      <c r="BN27" s="123"/>
      <c r="BO27" s="123"/>
      <c r="BP27" s="123"/>
      <c r="BQ27" s="123"/>
      <c r="BR27" s="123"/>
      <c r="BS27" s="123"/>
      <c r="BT27" s="123"/>
      <c r="BU27" s="123"/>
      <c r="BV27" s="123"/>
      <c r="BW27" s="123"/>
      <c r="BX27" s="123"/>
    </row>
    <row r="28" spans="1:76" s="157" customFormat="1" ht="5.25" customHeight="1" x14ac:dyDescent="0.15">
      <c r="B28" s="165"/>
      <c r="C28" s="159"/>
      <c r="D28" s="159"/>
      <c r="E28" s="159"/>
      <c r="F28" s="160"/>
      <c r="G28" s="160"/>
      <c r="H28" s="160"/>
      <c r="I28" s="123"/>
      <c r="J28" s="123"/>
      <c r="K28" s="166"/>
      <c r="L28" s="123"/>
      <c r="M28" s="162"/>
      <c r="N28" s="123"/>
      <c r="O28" s="123"/>
      <c r="P28" s="123"/>
      <c r="Q28" s="123"/>
      <c r="R28" s="123"/>
      <c r="S28" s="123"/>
      <c r="T28" s="121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23"/>
      <c r="BD28" s="123"/>
      <c r="BE28" s="123"/>
      <c r="BF28" s="123"/>
      <c r="BG28" s="123"/>
      <c r="BH28" s="123"/>
      <c r="BI28" s="123"/>
      <c r="BJ28" s="123"/>
      <c r="BK28" s="123"/>
      <c r="BL28" s="123"/>
      <c r="BM28" s="123"/>
      <c r="BN28" s="123"/>
      <c r="BO28" s="123"/>
      <c r="BP28" s="123"/>
      <c r="BQ28" s="123"/>
      <c r="BR28" s="123"/>
      <c r="BS28" s="123"/>
      <c r="BT28" s="123"/>
      <c r="BU28" s="123"/>
      <c r="BV28" s="123"/>
      <c r="BW28" s="123"/>
      <c r="BX28" s="123"/>
    </row>
    <row r="29" spans="1:76" s="157" customFormat="1" ht="21.75" customHeight="1" x14ac:dyDescent="0.15">
      <c r="B29" s="163" t="str">
        <f>"►LISTE DES SALARIÉS "</f>
        <v xml:space="preserve">►LISTE DES SALARIÉS </v>
      </c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64"/>
      <c r="N29" s="156"/>
      <c r="O29" s="156"/>
      <c r="P29" s="156"/>
      <c r="Q29" s="156"/>
      <c r="R29" s="156"/>
      <c r="S29" s="156"/>
      <c r="T29" s="121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3"/>
      <c r="BF29" s="123"/>
      <c r="BG29" s="123"/>
      <c r="BH29" s="123"/>
      <c r="BI29" s="123"/>
      <c r="BJ29" s="123"/>
      <c r="BK29" s="123"/>
      <c r="BL29" s="123"/>
      <c r="BM29" s="123"/>
      <c r="BN29" s="123"/>
      <c r="BO29" s="123"/>
      <c r="BP29" s="123"/>
      <c r="BQ29" s="123"/>
      <c r="BR29" s="123"/>
      <c r="BS29" s="123"/>
      <c r="BT29" s="123"/>
      <c r="BU29" s="123"/>
      <c r="BV29" s="123"/>
      <c r="BW29" s="123"/>
      <c r="BX29" s="123"/>
    </row>
    <row r="30" spans="1:76" s="157" customFormat="1" ht="3.75" customHeight="1" x14ac:dyDescent="0.15">
      <c r="B30" s="167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9"/>
      <c r="N30" s="168"/>
      <c r="O30" s="168"/>
      <c r="P30" s="168"/>
      <c r="Q30" s="168"/>
      <c r="R30" s="168"/>
      <c r="S30" s="168"/>
      <c r="T30" s="121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3"/>
      <c r="AL30" s="123"/>
      <c r="AM30" s="123"/>
      <c r="AN30" s="123"/>
      <c r="AO30" s="123"/>
      <c r="AP30" s="123"/>
      <c r="AQ30" s="123"/>
      <c r="AR30" s="123"/>
      <c r="AS30" s="123"/>
      <c r="AT30" s="123"/>
      <c r="AU30" s="123"/>
      <c r="AV30" s="123"/>
      <c r="AW30" s="123"/>
      <c r="AX30" s="123"/>
      <c r="AY30" s="123"/>
      <c r="AZ30" s="123"/>
      <c r="BA30" s="123"/>
      <c r="BB30" s="123"/>
      <c r="BC30" s="123"/>
      <c r="BD30" s="123"/>
      <c r="BE30" s="123"/>
      <c r="BF30" s="123"/>
      <c r="BG30" s="123"/>
      <c r="BH30" s="123"/>
      <c r="BI30" s="123"/>
      <c r="BJ30" s="123"/>
      <c r="BK30" s="123"/>
      <c r="BL30" s="123"/>
      <c r="BM30" s="123"/>
      <c r="BN30" s="123"/>
      <c r="BO30" s="123"/>
      <c r="BP30" s="123"/>
      <c r="BQ30" s="123"/>
      <c r="BR30" s="123"/>
      <c r="BS30" s="123"/>
      <c r="BT30" s="123"/>
      <c r="BU30" s="123"/>
      <c r="BV30" s="123"/>
      <c r="BW30" s="123"/>
      <c r="BX30" s="123"/>
    </row>
    <row r="31" spans="1:76" s="157" customFormat="1" ht="23.25" customHeight="1" x14ac:dyDescent="0.15">
      <c r="B31" s="170" t="str">
        <f>"►RAPPORT D'ACTIVITÉ ANNUEL DE L'OLES"</f>
        <v>►RAPPORT D'ACTIVITÉ ANNUEL DE L'OLES</v>
      </c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9"/>
      <c r="N31" s="168"/>
      <c r="O31" s="168"/>
      <c r="P31" s="168"/>
      <c r="Q31" s="168"/>
      <c r="R31" s="168"/>
      <c r="S31" s="168"/>
      <c r="T31" s="121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3"/>
      <c r="BE31" s="123"/>
      <c r="BF31" s="123"/>
      <c r="BG31" s="123"/>
      <c r="BH31" s="123"/>
      <c r="BI31" s="123"/>
      <c r="BJ31" s="123"/>
      <c r="BK31" s="123"/>
      <c r="BL31" s="123"/>
      <c r="BM31" s="123"/>
      <c r="BN31" s="123"/>
      <c r="BO31" s="123"/>
      <c r="BP31" s="123"/>
      <c r="BQ31" s="123"/>
      <c r="BR31" s="123"/>
      <c r="BS31" s="123"/>
      <c r="BT31" s="123"/>
      <c r="BU31" s="123"/>
      <c r="BV31" s="123"/>
      <c r="BW31" s="123"/>
      <c r="BX31" s="123"/>
    </row>
    <row r="32" spans="1:76" s="157" customFormat="1" ht="3" customHeight="1" x14ac:dyDescent="0.2">
      <c r="B32" s="158"/>
      <c r="C32" s="171"/>
      <c r="D32" s="171"/>
      <c r="E32" s="171"/>
      <c r="F32" s="171"/>
      <c r="G32" s="171"/>
      <c r="H32" s="123"/>
      <c r="I32" s="123"/>
      <c r="J32" s="123"/>
      <c r="K32" s="161"/>
      <c r="L32" s="123"/>
      <c r="M32" s="172"/>
      <c r="N32" s="123"/>
      <c r="O32" s="123"/>
      <c r="P32" s="123"/>
      <c r="Q32" s="123"/>
      <c r="R32" s="123"/>
      <c r="S32" s="123"/>
      <c r="T32" s="121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3"/>
      <c r="BF32" s="123"/>
      <c r="BG32" s="123"/>
      <c r="BH32" s="123"/>
      <c r="BI32" s="123"/>
      <c r="BJ32" s="123"/>
      <c r="BK32" s="123"/>
      <c r="BL32" s="123"/>
      <c r="BM32" s="123"/>
      <c r="BN32" s="123"/>
      <c r="BO32" s="123"/>
      <c r="BP32" s="123"/>
      <c r="BQ32" s="123"/>
      <c r="BR32" s="123"/>
      <c r="BS32" s="123"/>
      <c r="BT32" s="123"/>
      <c r="BU32" s="123"/>
      <c r="BV32" s="123"/>
      <c r="BW32" s="123"/>
      <c r="BX32" s="123"/>
    </row>
    <row r="33" spans="1:76" s="157" customFormat="1" ht="20.25" customHeight="1" x14ac:dyDescent="0.15">
      <c r="B33" s="163" t="str">
        <f>"►LISTE DES BENEFICIAIRES"</f>
        <v>►LISTE DES BENEFICIAIRES</v>
      </c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64"/>
      <c r="N33" s="156"/>
      <c r="O33" s="156"/>
      <c r="P33" s="156"/>
      <c r="Q33" s="156"/>
      <c r="R33" s="156"/>
      <c r="S33" s="156"/>
      <c r="T33" s="121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3"/>
      <c r="BG33" s="123"/>
      <c r="BH33" s="123"/>
      <c r="BI33" s="123"/>
      <c r="BJ33" s="123"/>
      <c r="BK33" s="123"/>
      <c r="BL33" s="123"/>
      <c r="BM33" s="123"/>
      <c r="BN33" s="123"/>
      <c r="BO33" s="123"/>
      <c r="BP33" s="123"/>
      <c r="BQ33" s="123"/>
      <c r="BR33" s="123"/>
      <c r="BS33" s="123"/>
      <c r="BT33" s="123"/>
      <c r="BU33" s="123"/>
      <c r="BV33" s="123"/>
      <c r="BW33" s="123"/>
      <c r="BX33" s="123"/>
    </row>
    <row r="34" spans="1:76" s="157" customFormat="1" ht="40.5" customHeight="1" x14ac:dyDescent="0.15">
      <c r="B34" s="173"/>
      <c r="D34" s="174" t="s">
        <v>13</v>
      </c>
      <c r="E34" s="174" t="s">
        <v>14</v>
      </c>
      <c r="F34" s="175" t="s">
        <v>54</v>
      </c>
      <c r="G34" s="176"/>
      <c r="J34" s="151"/>
      <c r="K34" s="177"/>
      <c r="L34" s="151"/>
      <c r="M34" s="178"/>
      <c r="T34" s="121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3"/>
      <c r="BF34" s="123"/>
      <c r="BG34" s="123"/>
      <c r="BH34" s="123"/>
      <c r="BI34" s="123"/>
      <c r="BJ34" s="123"/>
      <c r="BK34" s="123"/>
      <c r="BL34" s="123"/>
      <c r="BM34" s="123"/>
      <c r="BN34" s="123"/>
      <c r="BO34" s="123"/>
      <c r="BP34" s="123"/>
      <c r="BQ34" s="123"/>
      <c r="BR34" s="123"/>
      <c r="BS34" s="123"/>
      <c r="BT34" s="123"/>
      <c r="BU34" s="123"/>
      <c r="BV34" s="123"/>
      <c r="BW34" s="123"/>
      <c r="BX34" s="123"/>
    </row>
    <row r="35" spans="1:76" s="157" customFormat="1" ht="33.75" customHeight="1" x14ac:dyDescent="0.15">
      <c r="B35" s="173"/>
      <c r="D35" s="118"/>
      <c r="E35" s="118"/>
      <c r="F35" s="118"/>
      <c r="G35" s="179"/>
      <c r="J35" s="151"/>
      <c r="K35" s="177"/>
      <c r="L35" s="151"/>
      <c r="M35" s="178"/>
      <c r="T35" s="121"/>
      <c r="U35" s="123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  <c r="AG35" s="123"/>
      <c r="AH35" s="123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  <c r="AS35" s="123"/>
      <c r="AT35" s="123"/>
      <c r="AU35" s="123"/>
      <c r="AV35" s="123"/>
      <c r="AW35" s="123"/>
      <c r="AX35" s="123"/>
      <c r="AY35" s="123"/>
      <c r="AZ35" s="123"/>
      <c r="BA35" s="123"/>
      <c r="BB35" s="123"/>
      <c r="BC35" s="123"/>
      <c r="BD35" s="123"/>
      <c r="BE35" s="123"/>
      <c r="BF35" s="123"/>
      <c r="BG35" s="123"/>
      <c r="BH35" s="123"/>
      <c r="BI35" s="123"/>
      <c r="BJ35" s="123"/>
      <c r="BK35" s="123"/>
      <c r="BL35" s="123"/>
      <c r="BM35" s="123"/>
      <c r="BN35" s="123"/>
      <c r="BO35" s="123"/>
      <c r="BP35" s="123"/>
      <c r="BQ35" s="123"/>
      <c r="BR35" s="123"/>
      <c r="BS35" s="123"/>
      <c r="BT35" s="123"/>
      <c r="BU35" s="123"/>
      <c r="BV35" s="123"/>
      <c r="BW35" s="123"/>
      <c r="BX35" s="123"/>
    </row>
    <row r="36" spans="1:76" s="157" customFormat="1" ht="6" customHeight="1" x14ac:dyDescent="0.2">
      <c r="B36" s="158"/>
      <c r="C36" s="180"/>
      <c r="D36" s="180"/>
      <c r="E36" s="180"/>
      <c r="F36" s="180"/>
      <c r="G36" s="180"/>
      <c r="H36" s="151"/>
      <c r="I36" s="151"/>
      <c r="J36" s="151"/>
      <c r="K36" s="177"/>
      <c r="L36" s="151"/>
      <c r="M36" s="178"/>
      <c r="T36" s="121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3"/>
      <c r="BF36" s="123"/>
      <c r="BG36" s="123"/>
      <c r="BH36" s="123"/>
      <c r="BI36" s="123"/>
      <c r="BJ36" s="123"/>
      <c r="BK36" s="123"/>
      <c r="BL36" s="123"/>
      <c r="BM36" s="123"/>
      <c r="BN36" s="123"/>
      <c r="BO36" s="123"/>
      <c r="BP36" s="123"/>
      <c r="BQ36" s="123"/>
      <c r="BR36" s="123"/>
      <c r="BS36" s="123"/>
      <c r="BT36" s="123"/>
      <c r="BU36" s="123"/>
      <c r="BV36" s="123"/>
      <c r="BW36" s="123"/>
      <c r="BX36" s="123"/>
    </row>
    <row r="37" spans="1:76" ht="24.75" customHeight="1" x14ac:dyDescent="0.15">
      <c r="A37" s="181"/>
      <c r="B37" s="182" t="str">
        <f>"►AVIS DU CCPAS (extrait du PV CCPAS " &amp; (Source!C14-1) &amp; " ou PV CCPAS spécial OLES "&amp; Source!C14 &amp;")"</f>
        <v>►AVIS DU CCPAS (extrait du PV CCPAS 2020 ou PV CCPAS spécial OLES 2021)</v>
      </c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4"/>
      <c r="N37" s="183"/>
      <c r="O37" s="183"/>
      <c r="P37" s="183"/>
      <c r="Q37" s="183"/>
      <c r="R37" s="183"/>
      <c r="S37" s="18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3"/>
      <c r="BF37" s="123"/>
      <c r="BG37" s="123"/>
      <c r="BH37" s="123"/>
      <c r="BI37" s="123"/>
      <c r="BJ37" s="123"/>
      <c r="BK37" s="123"/>
      <c r="BL37" s="123"/>
      <c r="BM37" s="123"/>
      <c r="BN37" s="123"/>
      <c r="BO37" s="123"/>
      <c r="BP37" s="123"/>
      <c r="BQ37" s="123"/>
      <c r="BR37" s="123"/>
      <c r="BS37" s="123"/>
      <c r="BT37" s="123"/>
      <c r="BU37" s="123"/>
      <c r="BV37" s="123"/>
      <c r="BW37" s="123"/>
      <c r="BX37" s="123"/>
    </row>
    <row r="38" spans="1:76" ht="3" customHeight="1" x14ac:dyDescent="0.15">
      <c r="A38" s="181"/>
      <c r="B38" s="185"/>
      <c r="C38" s="181"/>
      <c r="D38" s="181"/>
      <c r="E38" s="181"/>
      <c r="F38" s="181"/>
      <c r="G38" s="181"/>
      <c r="H38" s="181"/>
      <c r="I38" s="123"/>
      <c r="J38" s="123"/>
      <c r="K38" s="161"/>
      <c r="L38" s="123"/>
      <c r="M38" s="162"/>
      <c r="N38" s="123"/>
      <c r="O38" s="123"/>
      <c r="P38" s="123"/>
      <c r="Q38" s="123"/>
      <c r="R38" s="123"/>
      <c r="S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3"/>
      <c r="BF38" s="123"/>
      <c r="BG38" s="123"/>
      <c r="BH38" s="123"/>
      <c r="BI38" s="123"/>
      <c r="BJ38" s="123"/>
      <c r="BK38" s="123"/>
      <c r="BL38" s="123"/>
      <c r="BM38" s="123"/>
      <c r="BN38" s="123"/>
      <c r="BO38" s="123"/>
      <c r="BP38" s="123"/>
      <c r="BQ38" s="123"/>
      <c r="BR38" s="123"/>
      <c r="BS38" s="123"/>
      <c r="BT38" s="123"/>
      <c r="BU38" s="123"/>
      <c r="BV38" s="123"/>
      <c r="BW38" s="123"/>
      <c r="BX38" s="123"/>
    </row>
    <row r="39" spans="1:76" ht="21.75" customHeight="1" x14ac:dyDescent="0.15">
      <c r="A39" s="181"/>
      <c r="B39" s="182" t="str">
        <f>"►AVIS DU CHEF DE POSTE * "</f>
        <v xml:space="preserve">►AVIS DU CHEF DE POSTE * </v>
      </c>
      <c r="C39" s="183"/>
      <c r="D39" s="183"/>
      <c r="E39" s="183"/>
      <c r="F39" s="183"/>
      <c r="G39" s="183"/>
      <c r="H39" s="183"/>
      <c r="I39" s="183"/>
      <c r="J39" s="183"/>
      <c r="K39" s="183"/>
      <c r="L39" s="183"/>
      <c r="M39" s="184"/>
      <c r="N39" s="183"/>
      <c r="O39" s="183"/>
      <c r="P39" s="183"/>
      <c r="Q39" s="183"/>
      <c r="R39" s="183"/>
      <c r="S39" s="18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</row>
    <row r="40" spans="1:76" ht="3" customHeight="1" x14ac:dyDescent="0.15">
      <c r="A40" s="181"/>
      <c r="B40" s="185"/>
      <c r="C40" s="181"/>
      <c r="D40" s="181"/>
      <c r="E40" s="181"/>
      <c r="F40" s="181"/>
      <c r="G40" s="181"/>
      <c r="H40" s="181"/>
      <c r="I40" s="123"/>
      <c r="J40" s="123"/>
      <c r="K40" s="161"/>
      <c r="L40" s="123"/>
      <c r="M40" s="162"/>
      <c r="N40" s="123"/>
      <c r="O40" s="123"/>
      <c r="P40" s="123"/>
      <c r="Q40" s="123"/>
      <c r="R40" s="123"/>
      <c r="S40" s="123"/>
      <c r="U40" s="123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  <c r="AZ40" s="123"/>
      <c r="BA40" s="123"/>
      <c r="BB40" s="123"/>
      <c r="BC40" s="123"/>
      <c r="BD40" s="123"/>
      <c r="BE40" s="123"/>
      <c r="BF40" s="123"/>
      <c r="BG40" s="123"/>
      <c r="BH40" s="123"/>
      <c r="BI40" s="123"/>
      <c r="BJ40" s="123"/>
      <c r="BK40" s="123"/>
      <c r="BL40" s="123"/>
      <c r="BM40" s="123"/>
      <c r="BN40" s="123"/>
      <c r="BO40" s="123"/>
      <c r="BP40" s="123"/>
      <c r="BQ40" s="123"/>
      <c r="BR40" s="123"/>
      <c r="BS40" s="123"/>
      <c r="BT40" s="123"/>
      <c r="BU40" s="123"/>
      <c r="BV40" s="123"/>
      <c r="BW40" s="123"/>
      <c r="BX40" s="123"/>
    </row>
    <row r="41" spans="1:76" ht="24" customHeight="1" x14ac:dyDescent="0.2">
      <c r="A41" s="181"/>
      <c r="B41" s="186" t="s">
        <v>324</v>
      </c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473"/>
      <c r="N41" s="183"/>
      <c r="O41" s="183"/>
      <c r="P41" s="183"/>
      <c r="Q41" s="183"/>
      <c r="R41" s="183"/>
      <c r="S41" s="18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  <c r="AZ41" s="123"/>
      <c r="BA41" s="123"/>
      <c r="BB41" s="123"/>
      <c r="BC41" s="123"/>
      <c r="BD41" s="123"/>
      <c r="BE41" s="123"/>
      <c r="BF41" s="123"/>
      <c r="BG41" s="123"/>
      <c r="BH41" s="123"/>
      <c r="BI41" s="123"/>
      <c r="BJ41" s="123"/>
      <c r="BK41" s="123"/>
      <c r="BL41" s="123"/>
      <c r="BM41" s="123"/>
      <c r="BN41" s="123"/>
      <c r="BO41" s="123"/>
      <c r="BP41" s="123"/>
      <c r="BQ41" s="123"/>
      <c r="BR41" s="123"/>
      <c r="BS41" s="123"/>
      <c r="BT41" s="123"/>
      <c r="BU41" s="123"/>
      <c r="BV41" s="123"/>
      <c r="BW41" s="123"/>
      <c r="BX41" s="123"/>
    </row>
    <row r="42" spans="1:76" ht="15.75" customHeight="1" x14ac:dyDescent="0.15">
      <c r="A42" s="181"/>
      <c r="B42" s="187" t="s">
        <v>325</v>
      </c>
      <c r="C42" s="188"/>
      <c r="D42" s="189"/>
      <c r="E42" s="189"/>
      <c r="F42" s="190"/>
      <c r="G42" s="190"/>
      <c r="H42" s="190"/>
      <c r="I42" s="123"/>
      <c r="J42" s="123"/>
      <c r="K42" s="161"/>
      <c r="L42" s="123"/>
      <c r="M42" s="473"/>
      <c r="N42" s="123"/>
      <c r="O42" s="123"/>
      <c r="P42" s="123"/>
      <c r="Q42" s="123"/>
      <c r="R42" s="123"/>
      <c r="S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</row>
    <row r="43" spans="1:76" ht="4.5" customHeight="1" x14ac:dyDescent="0.15">
      <c r="A43" s="181"/>
      <c r="B43" s="187"/>
      <c r="C43" s="188"/>
      <c r="D43" s="189"/>
      <c r="E43" s="189"/>
      <c r="F43" s="190"/>
      <c r="G43" s="190"/>
      <c r="H43" s="190"/>
      <c r="I43" s="123"/>
      <c r="J43" s="123"/>
      <c r="K43" s="161"/>
      <c r="L43" s="123"/>
      <c r="M43" s="162"/>
      <c r="N43" s="123"/>
      <c r="O43" s="123"/>
      <c r="P43" s="123"/>
      <c r="Q43" s="123"/>
      <c r="R43" s="123"/>
      <c r="S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</row>
    <row r="44" spans="1:76" ht="23.25" customHeight="1" x14ac:dyDescent="0.2">
      <c r="A44" s="181"/>
      <c r="B44" s="191" t="str">
        <f>"►FICHE DE RENSEIGNEMENTS "</f>
        <v xml:space="preserve">►FICHE DE RENSEIGNEMENTS </v>
      </c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474"/>
      <c r="N44" s="192"/>
      <c r="O44" s="192"/>
      <c r="P44" s="192"/>
      <c r="Q44" s="192"/>
      <c r="R44" s="192"/>
      <c r="S44" s="192"/>
      <c r="U44" s="123"/>
      <c r="V44" s="123"/>
      <c r="W44" s="123"/>
      <c r="X44" s="123"/>
      <c r="Y44" s="123"/>
      <c r="Z44" s="123"/>
      <c r="AA44" s="123"/>
      <c r="AB44" s="123"/>
      <c r="AC44" s="123"/>
      <c r="AD44" s="123"/>
      <c r="AE44" s="123"/>
      <c r="AF44" s="123"/>
      <c r="AG44" s="123"/>
      <c r="AH44" s="123"/>
      <c r="AI44" s="123"/>
      <c r="AJ44" s="123"/>
      <c r="AK44" s="123"/>
      <c r="AL44" s="123"/>
      <c r="AM44" s="123"/>
      <c r="AN44" s="123"/>
      <c r="AO44" s="123"/>
      <c r="AP44" s="123"/>
      <c r="AQ44" s="123"/>
      <c r="AR44" s="123"/>
      <c r="AS44" s="123"/>
      <c r="AT44" s="123"/>
      <c r="AU44" s="123"/>
      <c r="AV44" s="123"/>
      <c r="AW44" s="123"/>
      <c r="AX44" s="123"/>
      <c r="AY44" s="123"/>
      <c r="AZ44" s="123"/>
      <c r="BA44" s="123"/>
      <c r="BB44" s="123"/>
      <c r="BC44" s="123"/>
      <c r="BD44" s="123"/>
      <c r="BE44" s="123"/>
      <c r="BF44" s="123"/>
      <c r="BG44" s="123"/>
      <c r="BH44" s="123"/>
      <c r="BI44" s="123"/>
      <c r="BJ44" s="123"/>
      <c r="BK44" s="123"/>
      <c r="BL44" s="123"/>
      <c r="BM44" s="123"/>
      <c r="BN44" s="123"/>
      <c r="BO44" s="123"/>
      <c r="BP44" s="123"/>
      <c r="BQ44" s="123"/>
      <c r="BR44" s="123"/>
      <c r="BS44" s="123"/>
      <c r="BT44" s="123"/>
      <c r="BU44" s="123"/>
      <c r="BV44" s="123"/>
      <c r="BW44" s="123"/>
      <c r="BX44" s="123"/>
    </row>
    <row r="45" spans="1:76" ht="14.25" customHeight="1" x14ac:dyDescent="0.15">
      <c r="B45" s="193" t="s">
        <v>326</v>
      </c>
      <c r="C45" s="123"/>
      <c r="D45" s="123"/>
      <c r="E45" s="123"/>
      <c r="F45" s="123"/>
      <c r="G45" s="123"/>
      <c r="H45" s="123"/>
      <c r="I45" s="123"/>
      <c r="J45" s="123"/>
      <c r="K45" s="161"/>
      <c r="L45" s="123"/>
      <c r="M45" s="474"/>
      <c r="N45" s="123"/>
      <c r="O45" s="123"/>
      <c r="P45" s="123"/>
      <c r="Q45" s="123"/>
      <c r="R45" s="123"/>
      <c r="S45" s="123"/>
      <c r="U45" s="123"/>
      <c r="V45" s="123"/>
      <c r="W45" s="123"/>
      <c r="X45" s="123"/>
      <c r="Y45" s="123"/>
      <c r="Z45" s="123"/>
      <c r="AA45" s="123"/>
      <c r="AB45" s="123"/>
      <c r="AC45" s="123"/>
      <c r="AD45" s="123"/>
      <c r="AE45" s="123"/>
      <c r="AF45" s="123"/>
      <c r="AG45" s="123"/>
      <c r="AH45" s="123"/>
      <c r="AI45" s="123"/>
      <c r="AJ45" s="123"/>
      <c r="AK45" s="123"/>
      <c r="AL45" s="123"/>
      <c r="AM45" s="123"/>
      <c r="AN45" s="123"/>
      <c r="AO45" s="123"/>
      <c r="AP45" s="123"/>
      <c r="AQ45" s="123"/>
      <c r="AR45" s="123"/>
      <c r="AS45" s="123"/>
      <c r="AT45" s="123"/>
      <c r="AU45" s="123"/>
      <c r="AV45" s="123"/>
      <c r="AW45" s="123"/>
      <c r="AX45" s="123"/>
      <c r="AY45" s="123"/>
      <c r="AZ45" s="123"/>
      <c r="BA45" s="123"/>
      <c r="BB45" s="123"/>
      <c r="BC45" s="123"/>
      <c r="BD45" s="123"/>
      <c r="BE45" s="123"/>
      <c r="BF45" s="123"/>
      <c r="BG45" s="123"/>
      <c r="BH45" s="123"/>
      <c r="BI45" s="123"/>
      <c r="BJ45" s="123"/>
      <c r="BK45" s="123"/>
      <c r="BL45" s="123"/>
      <c r="BM45" s="123"/>
      <c r="BN45" s="123"/>
      <c r="BO45" s="123"/>
      <c r="BP45" s="123"/>
      <c r="BQ45" s="123"/>
      <c r="BR45" s="123"/>
      <c r="BS45" s="123"/>
      <c r="BT45" s="123"/>
      <c r="BU45" s="123"/>
      <c r="BV45" s="123"/>
      <c r="BW45" s="123"/>
      <c r="BX45" s="123"/>
    </row>
    <row r="46" spans="1:76" ht="5.25" customHeight="1" x14ac:dyDescent="0.15">
      <c r="B46" s="193"/>
      <c r="C46" s="123"/>
      <c r="D46" s="123"/>
      <c r="E46" s="123"/>
      <c r="F46" s="123"/>
      <c r="G46" s="123"/>
      <c r="H46" s="123"/>
      <c r="I46" s="123"/>
      <c r="J46" s="123"/>
      <c r="K46" s="161"/>
      <c r="L46" s="123"/>
      <c r="M46" s="162"/>
      <c r="N46" s="123"/>
      <c r="O46" s="123"/>
      <c r="P46" s="123"/>
      <c r="Q46" s="123"/>
      <c r="R46" s="123"/>
      <c r="S46" s="123"/>
      <c r="U46" s="123"/>
      <c r="V46" s="123"/>
      <c r="W46" s="123"/>
      <c r="X46" s="123"/>
      <c r="Y46" s="123"/>
      <c r="Z46" s="123"/>
      <c r="AA46" s="123"/>
      <c r="AB46" s="123"/>
      <c r="AC46" s="123"/>
      <c r="AD46" s="123"/>
      <c r="AE46" s="123"/>
      <c r="AF46" s="123"/>
      <c r="AG46" s="123"/>
      <c r="AH46" s="123"/>
      <c r="AI46" s="123"/>
      <c r="AJ46" s="123"/>
      <c r="AK46" s="123"/>
      <c r="AL46" s="123"/>
      <c r="AM46" s="123"/>
      <c r="AN46" s="123"/>
      <c r="AO46" s="123"/>
      <c r="AP46" s="123"/>
      <c r="AQ46" s="123"/>
      <c r="AR46" s="123"/>
      <c r="AS46" s="123"/>
      <c r="AT46" s="123"/>
      <c r="AU46" s="123"/>
      <c r="AV46" s="123"/>
      <c r="AW46" s="123"/>
      <c r="AX46" s="123"/>
      <c r="AY46" s="123"/>
      <c r="AZ46" s="123"/>
      <c r="BA46" s="123"/>
      <c r="BB46" s="123"/>
      <c r="BC46" s="123"/>
      <c r="BD46" s="123"/>
      <c r="BE46" s="123"/>
      <c r="BF46" s="123"/>
      <c r="BG46" s="123"/>
      <c r="BH46" s="123"/>
      <c r="BI46" s="123"/>
      <c r="BJ46" s="123"/>
      <c r="BK46" s="123"/>
      <c r="BL46" s="123"/>
      <c r="BM46" s="123"/>
      <c r="BN46" s="123"/>
      <c r="BO46" s="123"/>
      <c r="BP46" s="123"/>
      <c r="BQ46" s="123"/>
      <c r="BR46" s="123"/>
      <c r="BS46" s="123"/>
      <c r="BT46" s="123"/>
      <c r="BU46" s="123"/>
      <c r="BV46" s="123"/>
      <c r="BW46" s="123"/>
      <c r="BX46" s="123"/>
    </row>
    <row r="47" spans="1:76" ht="24.75" customHeight="1" x14ac:dyDescent="0.2">
      <c r="B47" s="191" t="str">
        <f>"►COMPTE RENDU FINANCIER "&amp;(Source!C14-1)</f>
        <v>►COMPTE RENDU FINANCIER 2020</v>
      </c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474"/>
      <c r="N47" s="192"/>
      <c r="O47" s="192"/>
      <c r="P47" s="192"/>
      <c r="Q47" s="192"/>
      <c r="R47" s="192"/>
      <c r="S47" s="192"/>
      <c r="U47" s="123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3"/>
      <c r="AG47" s="123"/>
      <c r="AH47" s="123"/>
      <c r="AI47" s="123"/>
      <c r="AJ47" s="123"/>
      <c r="AK47" s="123"/>
      <c r="AL47" s="123"/>
      <c r="AM47" s="123"/>
      <c r="AN47" s="123"/>
      <c r="AO47" s="123"/>
      <c r="AP47" s="123"/>
      <c r="AQ47" s="123"/>
      <c r="AR47" s="123"/>
      <c r="AS47" s="123"/>
      <c r="AT47" s="123"/>
      <c r="AU47" s="123"/>
      <c r="AV47" s="123"/>
      <c r="AW47" s="123"/>
      <c r="AX47" s="123"/>
      <c r="AY47" s="123"/>
      <c r="AZ47" s="123"/>
      <c r="BA47" s="123"/>
      <c r="BB47" s="123"/>
      <c r="BC47" s="123"/>
      <c r="BD47" s="123"/>
      <c r="BE47" s="123"/>
      <c r="BF47" s="123"/>
      <c r="BG47" s="123"/>
      <c r="BH47" s="123"/>
      <c r="BI47" s="123"/>
      <c r="BJ47" s="123"/>
      <c r="BK47" s="123"/>
      <c r="BL47" s="123"/>
      <c r="BM47" s="123"/>
      <c r="BN47" s="123"/>
      <c r="BO47" s="123"/>
      <c r="BP47" s="123"/>
      <c r="BQ47" s="123"/>
      <c r="BR47" s="123"/>
      <c r="BS47" s="123"/>
      <c r="BT47" s="123"/>
      <c r="BU47" s="123"/>
      <c r="BV47" s="123"/>
      <c r="BW47" s="123"/>
      <c r="BX47" s="123"/>
    </row>
    <row r="48" spans="1:76" ht="14.25" customHeight="1" x14ac:dyDescent="0.15">
      <c r="B48" s="193" t="s">
        <v>327</v>
      </c>
      <c r="C48" s="194"/>
      <c r="D48" s="195"/>
      <c r="E48" s="195"/>
      <c r="F48" s="195"/>
      <c r="G48" s="195"/>
      <c r="H48" s="195"/>
      <c r="I48" s="123"/>
      <c r="J48" s="123"/>
      <c r="K48" s="161"/>
      <c r="L48" s="123"/>
      <c r="M48" s="474"/>
      <c r="N48" s="123"/>
      <c r="O48" s="123"/>
      <c r="P48" s="123"/>
      <c r="Q48" s="123"/>
      <c r="R48" s="123"/>
      <c r="S48" s="123"/>
      <c r="U48" s="123"/>
      <c r="V48" s="123"/>
      <c r="W48" s="123"/>
      <c r="X48" s="123"/>
      <c r="Y48" s="123"/>
      <c r="Z48" s="123"/>
      <c r="AA48" s="123"/>
      <c r="AB48" s="123"/>
      <c r="AC48" s="123"/>
      <c r="AD48" s="123"/>
      <c r="AE48" s="123"/>
      <c r="AF48" s="123"/>
      <c r="AG48" s="123"/>
      <c r="AH48" s="123"/>
      <c r="AI48" s="123"/>
      <c r="AJ48" s="123"/>
      <c r="AK48" s="123"/>
      <c r="AL48" s="123"/>
      <c r="AM48" s="123"/>
      <c r="AN48" s="123"/>
      <c r="AO48" s="123"/>
      <c r="AP48" s="123"/>
      <c r="AQ48" s="123"/>
      <c r="AR48" s="123"/>
      <c r="AS48" s="123"/>
      <c r="AT48" s="123"/>
      <c r="AU48" s="123"/>
      <c r="AV48" s="123"/>
      <c r="AW48" s="123"/>
      <c r="AX48" s="123"/>
      <c r="AY48" s="123"/>
      <c r="AZ48" s="123"/>
      <c r="BA48" s="123"/>
      <c r="BB48" s="123"/>
      <c r="BC48" s="123"/>
      <c r="BD48" s="123"/>
      <c r="BE48" s="123"/>
      <c r="BF48" s="123"/>
      <c r="BG48" s="123"/>
      <c r="BH48" s="123"/>
      <c r="BI48" s="123"/>
      <c r="BJ48" s="123"/>
      <c r="BK48" s="123"/>
      <c r="BL48" s="123"/>
      <c r="BM48" s="123"/>
      <c r="BN48" s="123"/>
      <c r="BO48" s="123"/>
      <c r="BP48" s="123"/>
      <c r="BQ48" s="123"/>
      <c r="BR48" s="123"/>
      <c r="BS48" s="123"/>
      <c r="BT48" s="123"/>
      <c r="BU48" s="123"/>
      <c r="BV48" s="123"/>
      <c r="BW48" s="123"/>
      <c r="BX48" s="123"/>
    </row>
    <row r="49" spans="2:76" ht="3.75" customHeight="1" x14ac:dyDescent="0.15">
      <c r="B49" s="193"/>
      <c r="C49" s="194"/>
      <c r="D49" s="195"/>
      <c r="E49" s="195"/>
      <c r="F49" s="195"/>
      <c r="G49" s="195"/>
      <c r="H49" s="195"/>
      <c r="I49" s="123"/>
      <c r="J49" s="123"/>
      <c r="K49" s="161"/>
      <c r="L49" s="123"/>
      <c r="M49" s="162"/>
      <c r="N49" s="123"/>
      <c r="O49" s="123"/>
      <c r="P49" s="123"/>
      <c r="Q49" s="123"/>
      <c r="R49" s="123"/>
      <c r="S49" s="123"/>
      <c r="U49" s="123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3"/>
      <c r="AG49" s="123"/>
      <c r="AH49" s="123"/>
      <c r="AI49" s="123"/>
      <c r="AJ49" s="123"/>
      <c r="AK49" s="123"/>
      <c r="AL49" s="123"/>
      <c r="AM49" s="123"/>
      <c r="AN49" s="123"/>
      <c r="AO49" s="123"/>
      <c r="AP49" s="123"/>
      <c r="AQ49" s="123"/>
      <c r="AR49" s="123"/>
      <c r="AS49" s="123"/>
      <c r="AT49" s="123"/>
      <c r="AU49" s="123"/>
      <c r="AV49" s="123"/>
      <c r="AW49" s="123"/>
      <c r="AX49" s="123"/>
      <c r="AY49" s="123"/>
      <c r="AZ49" s="123"/>
      <c r="BA49" s="123"/>
      <c r="BB49" s="123"/>
      <c r="BC49" s="123"/>
      <c r="BD49" s="123"/>
      <c r="BE49" s="123"/>
      <c r="BF49" s="123"/>
      <c r="BG49" s="123"/>
      <c r="BH49" s="123"/>
      <c r="BI49" s="123"/>
      <c r="BJ49" s="123"/>
      <c r="BK49" s="123"/>
      <c r="BL49" s="123"/>
      <c r="BM49" s="123"/>
      <c r="BN49" s="123"/>
      <c r="BO49" s="123"/>
      <c r="BP49" s="123"/>
      <c r="BQ49" s="123"/>
      <c r="BR49" s="123"/>
      <c r="BS49" s="123"/>
      <c r="BT49" s="123"/>
      <c r="BU49" s="123"/>
      <c r="BV49" s="123"/>
      <c r="BW49" s="123"/>
      <c r="BX49" s="123"/>
    </row>
    <row r="50" spans="2:76" ht="25.5" customHeight="1" x14ac:dyDescent="0.2">
      <c r="B50" s="191" t="str">
        <f>"►PRÉVISIONS BUDGÉTAIRES  "&amp;(Source!C14)</f>
        <v>►PRÉVISIONS BUDGÉTAIRES  2021</v>
      </c>
      <c r="C50" s="192"/>
      <c r="D50" s="192"/>
      <c r="E50" s="192"/>
      <c r="F50" s="192"/>
      <c r="G50" s="192"/>
      <c r="H50" s="192"/>
      <c r="I50" s="192"/>
      <c r="J50" s="192"/>
      <c r="K50" s="192"/>
      <c r="L50" s="192"/>
      <c r="M50" s="474"/>
      <c r="N50" s="192"/>
      <c r="O50" s="192"/>
      <c r="P50" s="192"/>
      <c r="Q50" s="192"/>
      <c r="R50" s="192"/>
      <c r="S50" s="192"/>
      <c r="U50" s="123"/>
      <c r="V50" s="123"/>
      <c r="W50" s="123"/>
      <c r="X50" s="123"/>
      <c r="Y50" s="123"/>
      <c r="Z50" s="123"/>
      <c r="AA50" s="123"/>
      <c r="AB50" s="123"/>
      <c r="AC50" s="123"/>
      <c r="AD50" s="123"/>
      <c r="AE50" s="123"/>
      <c r="AF50" s="123"/>
      <c r="AG50" s="123"/>
      <c r="AH50" s="123"/>
      <c r="AI50" s="123"/>
      <c r="AJ50" s="123"/>
      <c r="AK50" s="123"/>
      <c r="AL50" s="123"/>
      <c r="AM50" s="123"/>
      <c r="AN50" s="123"/>
      <c r="AO50" s="123"/>
      <c r="AP50" s="123"/>
      <c r="AQ50" s="123"/>
      <c r="AR50" s="123"/>
      <c r="AS50" s="123"/>
      <c r="AT50" s="123"/>
      <c r="AU50" s="123"/>
      <c r="AV50" s="123"/>
      <c r="AW50" s="123"/>
      <c r="AX50" s="123"/>
      <c r="AY50" s="123"/>
      <c r="AZ50" s="123"/>
      <c r="BA50" s="123"/>
      <c r="BB50" s="123"/>
      <c r="BC50" s="123"/>
      <c r="BD50" s="123"/>
      <c r="BE50" s="123"/>
      <c r="BF50" s="123"/>
      <c r="BG50" s="123"/>
      <c r="BH50" s="123"/>
      <c r="BI50" s="123"/>
      <c r="BJ50" s="123"/>
      <c r="BK50" s="123"/>
      <c r="BL50" s="123"/>
      <c r="BM50" s="123"/>
      <c r="BN50" s="123"/>
      <c r="BO50" s="123"/>
      <c r="BP50" s="123"/>
      <c r="BQ50" s="123"/>
      <c r="BR50" s="123"/>
      <c r="BS50" s="123"/>
      <c r="BT50" s="123"/>
      <c r="BU50" s="123"/>
      <c r="BV50" s="123"/>
      <c r="BW50" s="123"/>
      <c r="BX50" s="123"/>
    </row>
    <row r="51" spans="2:76" ht="17.25" customHeight="1" x14ac:dyDescent="0.15">
      <c r="B51" s="196" t="s">
        <v>328</v>
      </c>
      <c r="C51" s="192"/>
      <c r="D51" s="192"/>
      <c r="E51" s="192"/>
      <c r="F51" s="192"/>
      <c r="G51" s="192"/>
      <c r="H51" s="192"/>
      <c r="I51" s="192"/>
      <c r="J51" s="192"/>
      <c r="K51" s="192"/>
      <c r="L51" s="192"/>
      <c r="M51" s="474"/>
      <c r="N51" s="192"/>
      <c r="O51" s="192"/>
      <c r="P51" s="192"/>
      <c r="Q51" s="192"/>
      <c r="R51" s="192"/>
      <c r="S51" s="192"/>
      <c r="U51" s="123"/>
      <c r="V51" s="123"/>
      <c r="W51" s="123"/>
      <c r="X51" s="123"/>
      <c r="Y51" s="123"/>
      <c r="Z51" s="123"/>
      <c r="AA51" s="123"/>
      <c r="AB51" s="123"/>
      <c r="AC51" s="123"/>
      <c r="AD51" s="123"/>
      <c r="AE51" s="123"/>
      <c r="AF51" s="123"/>
      <c r="AG51" s="123"/>
      <c r="AH51" s="123"/>
      <c r="AI51" s="123"/>
      <c r="AJ51" s="123"/>
      <c r="AK51" s="123"/>
      <c r="AL51" s="123"/>
      <c r="AM51" s="123"/>
      <c r="AN51" s="123"/>
      <c r="AO51" s="123"/>
      <c r="AP51" s="123"/>
      <c r="AQ51" s="123"/>
      <c r="AR51" s="123"/>
      <c r="AS51" s="123"/>
      <c r="AT51" s="123"/>
      <c r="AU51" s="123"/>
      <c r="AV51" s="123"/>
      <c r="AW51" s="123"/>
      <c r="AX51" s="123"/>
      <c r="AY51" s="123"/>
      <c r="AZ51" s="123"/>
      <c r="BA51" s="123"/>
      <c r="BB51" s="123"/>
      <c r="BC51" s="123"/>
      <c r="BD51" s="123"/>
      <c r="BE51" s="123"/>
      <c r="BF51" s="123"/>
      <c r="BG51" s="123"/>
      <c r="BH51" s="123"/>
      <c r="BI51" s="123"/>
      <c r="BJ51" s="123"/>
      <c r="BK51" s="123"/>
      <c r="BL51" s="123"/>
      <c r="BM51" s="123"/>
      <c r="BN51" s="123"/>
      <c r="BO51" s="123"/>
      <c r="BP51" s="123"/>
      <c r="BQ51" s="123"/>
      <c r="BR51" s="123"/>
      <c r="BS51" s="123"/>
      <c r="BT51" s="123"/>
      <c r="BU51" s="123"/>
      <c r="BV51" s="123"/>
      <c r="BW51" s="123"/>
      <c r="BX51" s="123"/>
    </row>
    <row r="52" spans="2:76" ht="18.75" customHeight="1" x14ac:dyDescent="0.2">
      <c r="B52" s="480" t="s">
        <v>316</v>
      </c>
      <c r="C52" s="481"/>
      <c r="D52" s="481"/>
      <c r="E52" s="481"/>
      <c r="F52" s="481"/>
      <c r="G52" s="481"/>
      <c r="H52" s="481"/>
      <c r="I52" s="481"/>
      <c r="J52" s="481"/>
      <c r="K52" s="481"/>
      <c r="L52" s="482"/>
      <c r="M52" s="197"/>
      <c r="N52" s="198"/>
      <c r="O52" s="198"/>
      <c r="P52" s="198"/>
      <c r="Q52" s="198"/>
      <c r="R52" s="198"/>
      <c r="S52" s="123"/>
      <c r="U52" s="123"/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3"/>
      <c r="AG52" s="123"/>
      <c r="AH52" s="123"/>
      <c r="AI52" s="123"/>
      <c r="AJ52" s="123"/>
      <c r="AK52" s="123"/>
      <c r="AL52" s="123"/>
      <c r="AM52" s="123"/>
      <c r="AN52" s="123"/>
      <c r="AO52" s="123"/>
      <c r="AP52" s="123"/>
      <c r="AQ52" s="123"/>
      <c r="AR52" s="123"/>
      <c r="AS52" s="123"/>
      <c r="AT52" s="123"/>
      <c r="AU52" s="123"/>
      <c r="AV52" s="123"/>
      <c r="AW52" s="123"/>
      <c r="AX52" s="123"/>
      <c r="AY52" s="123"/>
      <c r="AZ52" s="123"/>
      <c r="BA52" s="123"/>
      <c r="BB52" s="123"/>
      <c r="BC52" s="123"/>
      <c r="BD52" s="123"/>
      <c r="BE52" s="123"/>
      <c r="BF52" s="123"/>
      <c r="BG52" s="123"/>
      <c r="BH52" s="123"/>
      <c r="BI52" s="123"/>
      <c r="BJ52" s="123"/>
      <c r="BK52" s="123"/>
      <c r="BL52" s="123"/>
      <c r="BM52" s="123"/>
      <c r="BN52" s="123"/>
      <c r="BO52" s="123"/>
      <c r="BP52" s="123"/>
      <c r="BQ52" s="123"/>
      <c r="BR52" s="123"/>
      <c r="BS52" s="123"/>
      <c r="BT52" s="123"/>
      <c r="BU52" s="123"/>
      <c r="BV52" s="123"/>
      <c r="BW52" s="123"/>
      <c r="BX52" s="123"/>
    </row>
    <row r="53" spans="2:76" ht="23.25" customHeight="1" x14ac:dyDescent="0.2">
      <c r="B53" s="199" t="s">
        <v>329</v>
      </c>
      <c r="C53" s="200"/>
      <c r="D53" s="200"/>
      <c r="E53" s="200"/>
      <c r="F53" s="200"/>
      <c r="G53" s="200"/>
      <c r="H53" s="200"/>
      <c r="I53" s="200"/>
      <c r="J53" s="200"/>
      <c r="K53" s="200"/>
      <c r="L53" s="200"/>
      <c r="M53" s="475"/>
      <c r="N53" s="201"/>
      <c r="O53" s="201"/>
      <c r="P53" s="201"/>
      <c r="Q53" s="201"/>
      <c r="R53" s="201"/>
      <c r="S53" s="201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123"/>
      <c r="AO53" s="123"/>
      <c r="AP53" s="123"/>
      <c r="AQ53" s="123"/>
      <c r="AR53" s="123"/>
      <c r="AS53" s="123"/>
      <c r="AT53" s="123"/>
      <c r="AU53" s="123"/>
      <c r="AV53" s="123"/>
      <c r="AW53" s="123"/>
      <c r="AX53" s="123"/>
      <c r="AY53" s="123"/>
      <c r="AZ53" s="123"/>
      <c r="BA53" s="123"/>
      <c r="BB53" s="123"/>
      <c r="BC53" s="123"/>
      <c r="BD53" s="123"/>
      <c r="BE53" s="123"/>
      <c r="BF53" s="123"/>
      <c r="BG53" s="123"/>
      <c r="BH53" s="123"/>
      <c r="BI53" s="123"/>
      <c r="BJ53" s="123"/>
      <c r="BK53" s="123"/>
      <c r="BL53" s="123"/>
      <c r="BM53" s="123"/>
      <c r="BN53" s="123"/>
      <c r="BO53" s="123"/>
      <c r="BP53" s="123"/>
      <c r="BQ53" s="123"/>
      <c r="BR53" s="123"/>
      <c r="BS53" s="123"/>
      <c r="BT53" s="123"/>
      <c r="BU53" s="123"/>
      <c r="BV53" s="123"/>
      <c r="BW53" s="123"/>
      <c r="BX53" s="123"/>
    </row>
    <row r="54" spans="2:76" ht="17.25" customHeight="1" x14ac:dyDescent="0.15">
      <c r="B54" s="202" t="s">
        <v>330</v>
      </c>
      <c r="C54" s="200"/>
      <c r="D54" s="200"/>
      <c r="E54" s="200"/>
      <c r="F54" s="200"/>
      <c r="G54" s="200"/>
      <c r="H54" s="200"/>
      <c r="I54" s="200"/>
      <c r="J54" s="200"/>
      <c r="K54" s="200"/>
      <c r="L54" s="200"/>
      <c r="M54" s="475"/>
      <c r="N54" s="201"/>
      <c r="O54" s="201"/>
      <c r="P54" s="201"/>
      <c r="Q54" s="201"/>
      <c r="R54" s="201"/>
      <c r="S54" s="201"/>
      <c r="U54" s="123"/>
      <c r="V54" s="123"/>
      <c r="W54" s="123"/>
      <c r="X54" s="123"/>
      <c r="Y54" s="123"/>
      <c r="Z54" s="123"/>
      <c r="AA54" s="123"/>
      <c r="AB54" s="123"/>
      <c r="AC54" s="123"/>
      <c r="AD54" s="123"/>
      <c r="AE54" s="123"/>
      <c r="AF54" s="123"/>
      <c r="AG54" s="123"/>
      <c r="AH54" s="123"/>
      <c r="AI54" s="123"/>
      <c r="AJ54" s="123"/>
      <c r="AK54" s="123"/>
      <c r="AL54" s="123"/>
      <c r="AM54" s="123"/>
      <c r="AN54" s="123"/>
      <c r="AO54" s="123"/>
      <c r="AP54" s="123"/>
      <c r="AQ54" s="123"/>
      <c r="AR54" s="123"/>
      <c r="AS54" s="123"/>
      <c r="AT54" s="123"/>
      <c r="AU54" s="123"/>
      <c r="AV54" s="123"/>
      <c r="AW54" s="123"/>
      <c r="AX54" s="123"/>
      <c r="AY54" s="123"/>
      <c r="AZ54" s="123"/>
      <c r="BA54" s="123"/>
      <c r="BB54" s="123"/>
      <c r="BC54" s="123"/>
      <c r="BD54" s="123"/>
      <c r="BE54" s="123"/>
      <c r="BF54" s="123"/>
      <c r="BG54" s="123"/>
      <c r="BH54" s="123"/>
      <c r="BI54" s="123"/>
      <c r="BJ54" s="123"/>
      <c r="BK54" s="123"/>
      <c r="BL54" s="123"/>
      <c r="BM54" s="123"/>
      <c r="BN54" s="123"/>
      <c r="BO54" s="123"/>
      <c r="BP54" s="123"/>
      <c r="BQ54" s="123"/>
      <c r="BR54" s="123"/>
      <c r="BS54" s="123"/>
      <c r="BT54" s="123"/>
      <c r="BU54" s="123"/>
      <c r="BV54" s="123"/>
      <c r="BW54" s="123"/>
      <c r="BX54" s="123"/>
    </row>
    <row r="55" spans="2:76" ht="5.25" customHeight="1" x14ac:dyDescent="0.15">
      <c r="B55" s="203"/>
      <c r="C55" s="204"/>
      <c r="D55" s="204"/>
      <c r="E55" s="204"/>
      <c r="F55" s="204"/>
      <c r="G55" s="204"/>
      <c r="H55" s="204"/>
      <c r="I55" s="204"/>
      <c r="J55" s="204"/>
      <c r="K55" s="205"/>
      <c r="L55" s="204"/>
      <c r="M55" s="206"/>
      <c r="N55" s="123"/>
      <c r="O55" s="123"/>
      <c r="P55" s="123"/>
      <c r="Q55" s="123"/>
      <c r="R55" s="123"/>
      <c r="S55" s="123"/>
      <c r="U55" s="123"/>
      <c r="V55" s="123"/>
      <c r="W55" s="123"/>
      <c r="X55" s="123"/>
      <c r="Y55" s="123"/>
      <c r="Z55" s="123"/>
      <c r="AA55" s="123"/>
      <c r="AB55" s="123"/>
      <c r="AC55" s="123"/>
      <c r="AD55" s="123"/>
      <c r="AE55" s="123"/>
      <c r="AF55" s="123"/>
      <c r="AG55" s="123"/>
      <c r="AH55" s="123"/>
      <c r="AI55" s="123"/>
      <c r="AJ55" s="123"/>
      <c r="AK55" s="123"/>
      <c r="AL55" s="123"/>
      <c r="AM55" s="123"/>
      <c r="AN55" s="123"/>
      <c r="AO55" s="123"/>
      <c r="AP55" s="123"/>
      <c r="AQ55" s="123"/>
      <c r="AR55" s="123"/>
      <c r="AS55" s="123"/>
      <c r="AT55" s="123"/>
      <c r="AU55" s="123"/>
      <c r="AV55" s="123"/>
      <c r="AW55" s="123"/>
      <c r="AX55" s="123"/>
      <c r="AY55" s="123"/>
      <c r="AZ55" s="123"/>
      <c r="BA55" s="123"/>
      <c r="BB55" s="123"/>
      <c r="BC55" s="123"/>
      <c r="BD55" s="123"/>
      <c r="BE55" s="123"/>
      <c r="BF55" s="123"/>
      <c r="BG55" s="123"/>
      <c r="BH55" s="123"/>
      <c r="BI55" s="123"/>
      <c r="BJ55" s="123"/>
      <c r="BK55" s="123"/>
      <c r="BL55" s="123"/>
      <c r="BM55" s="123"/>
      <c r="BN55" s="123"/>
      <c r="BO55" s="123"/>
      <c r="BP55" s="123"/>
      <c r="BQ55" s="123"/>
      <c r="BR55" s="123"/>
      <c r="BS55" s="123"/>
      <c r="BT55" s="123"/>
      <c r="BU55" s="123"/>
      <c r="BV55" s="123"/>
      <c r="BW55" s="123"/>
      <c r="BX55" s="123"/>
    </row>
    <row r="56" spans="2:76" ht="9.75" customHeight="1" x14ac:dyDescent="0.15">
      <c r="B56" s="207"/>
      <c r="C56" s="207"/>
      <c r="D56" s="207"/>
      <c r="E56" s="207"/>
      <c r="F56" s="208"/>
      <c r="G56" s="208"/>
      <c r="H56" s="209"/>
      <c r="I56" s="151"/>
      <c r="J56" s="151"/>
      <c r="K56" s="152"/>
      <c r="L56" s="151"/>
      <c r="U56" s="123"/>
      <c r="V56" s="123"/>
      <c r="W56" s="123"/>
      <c r="X56" s="123"/>
      <c r="Y56" s="123"/>
      <c r="Z56" s="123"/>
      <c r="AA56" s="123"/>
      <c r="AB56" s="123"/>
      <c r="AC56" s="123"/>
      <c r="AD56" s="123"/>
      <c r="AE56" s="123"/>
      <c r="AF56" s="123"/>
      <c r="AG56" s="123"/>
      <c r="AH56" s="123"/>
      <c r="AI56" s="123"/>
      <c r="AJ56" s="123"/>
      <c r="AK56" s="123"/>
      <c r="AL56" s="123"/>
      <c r="AM56" s="123"/>
      <c r="AN56" s="123"/>
      <c r="AO56" s="123"/>
      <c r="AP56" s="123"/>
      <c r="AQ56" s="123"/>
      <c r="AR56" s="123"/>
      <c r="AS56" s="123"/>
      <c r="AT56" s="123"/>
      <c r="AU56" s="123"/>
      <c r="AV56" s="123"/>
      <c r="AW56" s="123"/>
      <c r="AX56" s="123"/>
      <c r="AY56" s="123"/>
      <c r="AZ56" s="123"/>
      <c r="BA56" s="123"/>
      <c r="BB56" s="123"/>
      <c r="BC56" s="123"/>
      <c r="BD56" s="123"/>
      <c r="BE56" s="123"/>
      <c r="BF56" s="123"/>
      <c r="BG56" s="123"/>
      <c r="BH56" s="123"/>
      <c r="BI56" s="123"/>
      <c r="BJ56" s="123"/>
      <c r="BK56" s="123"/>
      <c r="BL56" s="123"/>
      <c r="BM56" s="123"/>
      <c r="BN56" s="123"/>
      <c r="BO56" s="123"/>
      <c r="BP56" s="123"/>
      <c r="BQ56" s="123"/>
      <c r="BR56" s="123"/>
      <c r="BS56" s="123"/>
      <c r="BT56" s="123"/>
      <c r="BU56" s="123"/>
      <c r="BV56" s="123"/>
      <c r="BW56" s="123"/>
      <c r="BX56" s="123"/>
    </row>
    <row r="57" spans="2:76" ht="5.25" customHeight="1" x14ac:dyDescent="0.3">
      <c r="B57" s="210"/>
      <c r="C57" s="211"/>
      <c r="D57" s="211"/>
      <c r="E57" s="211"/>
      <c r="F57" s="212"/>
      <c r="G57" s="212"/>
      <c r="H57" s="213"/>
      <c r="I57" s="214"/>
      <c r="J57" s="215"/>
      <c r="K57" s="216"/>
      <c r="L57" s="215"/>
      <c r="M57" s="217"/>
      <c r="N57" s="218"/>
      <c r="O57" s="218"/>
      <c r="P57" s="219"/>
      <c r="Q57" s="220"/>
      <c r="R57" s="220"/>
      <c r="S57" s="220"/>
      <c r="T57" s="120"/>
      <c r="U57" s="221"/>
      <c r="V57" s="221"/>
      <c r="W57" s="221"/>
      <c r="X57" s="123"/>
      <c r="Y57" s="123"/>
      <c r="Z57" s="123"/>
      <c r="AA57" s="123"/>
      <c r="AB57" s="123"/>
      <c r="AC57" s="123"/>
      <c r="AD57" s="123"/>
      <c r="AE57" s="123"/>
      <c r="AF57" s="123"/>
      <c r="AG57" s="123"/>
      <c r="AH57" s="123"/>
      <c r="AI57" s="123"/>
      <c r="AJ57" s="123"/>
      <c r="AK57" s="123"/>
      <c r="AL57" s="123"/>
      <c r="AM57" s="123"/>
      <c r="AN57" s="123"/>
      <c r="AO57" s="123"/>
      <c r="AP57" s="123"/>
      <c r="AQ57" s="123"/>
      <c r="AR57" s="123"/>
      <c r="AS57" s="123"/>
      <c r="AT57" s="123"/>
      <c r="AU57" s="123"/>
      <c r="AV57" s="123"/>
      <c r="AW57" s="123"/>
      <c r="AX57" s="123"/>
      <c r="AY57" s="123"/>
      <c r="AZ57" s="123"/>
      <c r="BA57" s="123"/>
      <c r="BB57" s="123"/>
      <c r="BC57" s="123"/>
      <c r="BD57" s="123"/>
      <c r="BE57" s="123"/>
      <c r="BF57" s="123"/>
      <c r="BG57" s="123"/>
      <c r="BH57" s="123"/>
      <c r="BI57" s="123"/>
      <c r="BJ57" s="123"/>
      <c r="BK57" s="123"/>
      <c r="BL57" s="123"/>
      <c r="BM57" s="123"/>
      <c r="BN57" s="123"/>
      <c r="BO57" s="123"/>
      <c r="BP57" s="123"/>
      <c r="BQ57" s="123"/>
      <c r="BR57" s="123"/>
      <c r="BS57" s="123"/>
      <c r="BT57" s="123"/>
      <c r="BU57" s="123"/>
      <c r="BV57" s="123"/>
      <c r="BW57" s="123"/>
      <c r="BX57" s="123"/>
    </row>
    <row r="58" spans="2:76" ht="26.25" customHeight="1" x14ac:dyDescent="0.3">
      <c r="B58" s="222" t="s">
        <v>507</v>
      </c>
      <c r="C58" s="223"/>
      <c r="D58" s="223"/>
      <c r="E58" s="223"/>
      <c r="F58" s="223"/>
      <c r="G58" s="223"/>
      <c r="H58" s="224"/>
      <c r="I58" s="225"/>
      <c r="J58" s="226" t="s">
        <v>16</v>
      </c>
      <c r="K58" s="456" t="str">
        <f>IF(Source!B14=1,'Fiche de Renseignements'!E18,VLOOKUP(Source!B14,Source!A16:E135,4,FALSE))</f>
        <v/>
      </c>
      <c r="L58" s="457"/>
      <c r="M58" s="227"/>
      <c r="N58" s="218"/>
      <c r="O58" s="218"/>
      <c r="P58" s="219"/>
      <c r="Q58" s="220"/>
      <c r="R58" s="220"/>
      <c r="S58" s="220"/>
      <c r="T58" s="220"/>
      <c r="U58" s="221"/>
      <c r="V58" s="221"/>
      <c r="W58" s="221"/>
      <c r="X58" s="123"/>
      <c r="Y58" s="123"/>
      <c r="Z58" s="123"/>
      <c r="AA58" s="123"/>
      <c r="AB58" s="123"/>
      <c r="AC58" s="123"/>
      <c r="AD58" s="123"/>
      <c r="AE58" s="123"/>
      <c r="AF58" s="123"/>
      <c r="AG58" s="123"/>
      <c r="AH58" s="123"/>
      <c r="AI58" s="123"/>
      <c r="AJ58" s="123"/>
      <c r="AK58" s="123"/>
      <c r="AL58" s="123"/>
      <c r="AM58" s="123"/>
      <c r="AN58" s="123"/>
      <c r="AO58" s="123"/>
      <c r="AP58" s="123"/>
      <c r="AQ58" s="123"/>
      <c r="AR58" s="123"/>
      <c r="AS58" s="123"/>
      <c r="AT58" s="123"/>
      <c r="AU58" s="123"/>
      <c r="AV58" s="123"/>
      <c r="AW58" s="123"/>
      <c r="AX58" s="123"/>
      <c r="AY58" s="123"/>
      <c r="AZ58" s="123"/>
      <c r="BA58" s="123"/>
      <c r="BB58" s="123"/>
      <c r="BC58" s="123"/>
      <c r="BD58" s="123"/>
      <c r="BE58" s="123"/>
      <c r="BF58" s="123"/>
      <c r="BG58" s="123"/>
      <c r="BH58" s="123"/>
      <c r="BI58" s="123"/>
      <c r="BJ58" s="123"/>
      <c r="BK58" s="123"/>
      <c r="BL58" s="123"/>
      <c r="BM58" s="123"/>
      <c r="BN58" s="123"/>
      <c r="BO58" s="123"/>
      <c r="BP58" s="123"/>
      <c r="BQ58" s="123"/>
      <c r="BR58" s="123"/>
      <c r="BS58" s="123"/>
      <c r="BT58" s="123"/>
      <c r="BU58" s="123"/>
      <c r="BV58" s="123"/>
      <c r="BW58" s="123"/>
      <c r="BX58" s="123"/>
    </row>
    <row r="59" spans="2:76" ht="14.25" customHeight="1" thickBot="1" x14ac:dyDescent="0.35">
      <c r="B59" s="476" t="s">
        <v>506</v>
      </c>
      <c r="C59" s="477"/>
      <c r="D59" s="477"/>
      <c r="E59" s="477"/>
      <c r="F59" s="477"/>
      <c r="G59" s="477"/>
      <c r="H59" s="478"/>
      <c r="I59" s="225"/>
      <c r="J59" s="228"/>
      <c r="K59" s="229"/>
      <c r="L59" s="230"/>
      <c r="M59" s="227"/>
      <c r="N59" s="218"/>
      <c r="O59" s="218"/>
      <c r="P59" s="219"/>
      <c r="Q59" s="220"/>
      <c r="R59" s="220"/>
      <c r="S59" s="220"/>
      <c r="T59" s="220"/>
      <c r="U59" s="221"/>
      <c r="V59" s="221"/>
      <c r="W59" s="221"/>
      <c r="X59" s="123"/>
      <c r="Y59" s="123"/>
      <c r="Z59" s="123"/>
      <c r="AA59" s="123"/>
      <c r="AB59" s="123"/>
      <c r="AC59" s="123"/>
      <c r="AD59" s="123"/>
      <c r="AE59" s="123"/>
      <c r="AF59" s="123"/>
      <c r="AG59" s="123"/>
      <c r="AH59" s="123"/>
      <c r="AI59" s="123"/>
      <c r="AJ59" s="123"/>
      <c r="AK59" s="123"/>
      <c r="AL59" s="123"/>
      <c r="AM59" s="123"/>
      <c r="AN59" s="123"/>
      <c r="AO59" s="123"/>
      <c r="AP59" s="123"/>
      <c r="AQ59" s="123"/>
      <c r="AR59" s="123"/>
      <c r="AS59" s="123"/>
      <c r="AT59" s="123"/>
      <c r="AU59" s="123"/>
      <c r="AV59" s="123"/>
      <c r="AW59" s="123"/>
      <c r="AX59" s="123"/>
      <c r="AY59" s="123"/>
      <c r="AZ59" s="123"/>
      <c r="BA59" s="123"/>
      <c r="BB59" s="123"/>
      <c r="BC59" s="123"/>
      <c r="BD59" s="123"/>
      <c r="BE59" s="123"/>
      <c r="BF59" s="123"/>
      <c r="BG59" s="123"/>
      <c r="BH59" s="123"/>
      <c r="BI59" s="123"/>
      <c r="BJ59" s="123"/>
      <c r="BK59" s="123"/>
      <c r="BL59" s="123"/>
      <c r="BM59" s="123"/>
      <c r="BN59" s="123"/>
      <c r="BO59" s="123"/>
      <c r="BP59" s="123"/>
      <c r="BQ59" s="123"/>
      <c r="BR59" s="123"/>
      <c r="BS59" s="123"/>
      <c r="BT59" s="123"/>
      <c r="BU59" s="123"/>
      <c r="BV59" s="123"/>
      <c r="BW59" s="123"/>
      <c r="BX59" s="123"/>
    </row>
    <row r="60" spans="2:76" ht="26.25" customHeight="1" thickTop="1" x14ac:dyDescent="0.3">
      <c r="B60" s="492"/>
      <c r="C60" s="493"/>
      <c r="D60" s="493"/>
      <c r="E60" s="493"/>
      <c r="F60" s="493"/>
      <c r="G60" s="493"/>
      <c r="H60" s="494"/>
      <c r="I60" s="231"/>
      <c r="J60" s="226" t="s">
        <v>56</v>
      </c>
      <c r="K60" s="119"/>
      <c r="L60" s="232"/>
      <c r="M60" s="233"/>
      <c r="N60" s="234"/>
      <c r="O60" s="234"/>
      <c r="P60" s="234"/>
      <c r="Q60" s="234"/>
      <c r="R60" s="234"/>
      <c r="S60" s="234"/>
      <c r="T60" s="235"/>
      <c r="U60" s="145"/>
      <c r="V60" s="145"/>
      <c r="W60" s="221"/>
      <c r="X60" s="123"/>
      <c r="Y60" s="123"/>
      <c r="Z60" s="123"/>
      <c r="AA60" s="123"/>
      <c r="AB60" s="123"/>
      <c r="AC60" s="123"/>
      <c r="AD60" s="123"/>
      <c r="AE60" s="123"/>
      <c r="AF60" s="123"/>
      <c r="AG60" s="123"/>
      <c r="AH60" s="123"/>
      <c r="AI60" s="123"/>
      <c r="AJ60" s="123"/>
      <c r="AK60" s="123"/>
      <c r="AL60" s="123"/>
      <c r="AM60" s="123"/>
      <c r="AN60" s="123"/>
      <c r="AO60" s="123"/>
      <c r="AP60" s="123"/>
      <c r="AQ60" s="123"/>
      <c r="AR60" s="123"/>
      <c r="AS60" s="123"/>
      <c r="AT60" s="123"/>
      <c r="AU60" s="123"/>
      <c r="AV60" s="123"/>
      <c r="AW60" s="123"/>
      <c r="AX60" s="123"/>
      <c r="AY60" s="123"/>
      <c r="AZ60" s="123"/>
      <c r="BA60" s="123"/>
      <c r="BB60" s="123"/>
      <c r="BC60" s="123"/>
      <c r="BD60" s="123"/>
      <c r="BE60" s="123"/>
      <c r="BF60" s="123"/>
      <c r="BG60" s="123"/>
      <c r="BH60" s="123"/>
      <c r="BI60" s="123"/>
      <c r="BJ60" s="123"/>
      <c r="BK60" s="123"/>
      <c r="BL60" s="123"/>
      <c r="BM60" s="123"/>
      <c r="BN60" s="123"/>
      <c r="BO60" s="123"/>
      <c r="BP60" s="123"/>
      <c r="BQ60" s="123"/>
      <c r="BR60" s="123"/>
      <c r="BS60" s="123"/>
      <c r="BT60" s="123"/>
      <c r="BU60" s="123"/>
      <c r="BV60" s="123"/>
      <c r="BW60" s="123"/>
      <c r="BX60" s="123"/>
    </row>
    <row r="61" spans="2:76" ht="10.5" customHeight="1" x14ac:dyDescent="0.3">
      <c r="B61" s="495"/>
      <c r="C61" s="496"/>
      <c r="D61" s="496"/>
      <c r="E61" s="496"/>
      <c r="F61" s="496"/>
      <c r="G61" s="496"/>
      <c r="H61" s="497"/>
      <c r="I61" s="231"/>
      <c r="J61" s="236"/>
      <c r="K61" s="236"/>
      <c r="L61" s="230"/>
      <c r="M61" s="233"/>
      <c r="N61" s="234"/>
      <c r="O61" s="234"/>
      <c r="P61" s="234"/>
      <c r="Q61" s="234"/>
      <c r="R61" s="234"/>
      <c r="S61" s="234"/>
      <c r="T61" s="235"/>
      <c r="U61" s="145"/>
      <c r="V61" s="145"/>
      <c r="W61" s="221"/>
      <c r="X61" s="123"/>
      <c r="Y61" s="123"/>
      <c r="Z61" s="123"/>
      <c r="AA61" s="123"/>
      <c r="AB61" s="123"/>
      <c r="AC61" s="123"/>
      <c r="AD61" s="123"/>
      <c r="AE61" s="123"/>
      <c r="AF61" s="123"/>
      <c r="AG61" s="123"/>
      <c r="AH61" s="123"/>
      <c r="AI61" s="123"/>
      <c r="AJ61" s="123"/>
      <c r="AK61" s="123"/>
      <c r="AL61" s="123"/>
      <c r="AM61" s="123"/>
      <c r="AN61" s="123"/>
      <c r="AO61" s="123"/>
      <c r="AP61" s="123"/>
      <c r="AQ61" s="123"/>
      <c r="AR61" s="123"/>
      <c r="AS61" s="123"/>
      <c r="AT61" s="123"/>
      <c r="AU61" s="123"/>
      <c r="AV61" s="123"/>
      <c r="AW61" s="123"/>
      <c r="AX61" s="123"/>
      <c r="AY61" s="123"/>
      <c r="AZ61" s="123"/>
      <c r="BA61" s="123"/>
      <c r="BB61" s="123"/>
      <c r="BC61" s="123"/>
      <c r="BD61" s="123"/>
      <c r="BE61" s="123"/>
      <c r="BF61" s="123"/>
      <c r="BG61" s="123"/>
      <c r="BH61" s="123"/>
      <c r="BI61" s="123"/>
      <c r="BJ61" s="123"/>
      <c r="BK61" s="123"/>
      <c r="BL61" s="123"/>
      <c r="BM61" s="123"/>
      <c r="BN61" s="123"/>
      <c r="BO61" s="123"/>
      <c r="BP61" s="123"/>
      <c r="BQ61" s="123"/>
      <c r="BR61" s="123"/>
      <c r="BS61" s="123"/>
      <c r="BT61" s="123"/>
      <c r="BU61" s="123"/>
      <c r="BV61" s="123"/>
      <c r="BW61" s="123"/>
      <c r="BX61" s="123"/>
    </row>
    <row r="62" spans="2:76" ht="24" customHeight="1" x14ac:dyDescent="0.3">
      <c r="B62" s="495"/>
      <c r="C62" s="496"/>
      <c r="D62" s="496"/>
      <c r="E62" s="496"/>
      <c r="F62" s="496"/>
      <c r="G62" s="496"/>
      <c r="H62" s="497"/>
      <c r="I62" s="458" t="s">
        <v>17</v>
      </c>
      <c r="J62" s="459"/>
      <c r="K62" s="459"/>
      <c r="L62" s="459"/>
      <c r="M62" s="460"/>
      <c r="N62" s="237"/>
      <c r="O62" s="144"/>
      <c r="P62" s="237"/>
      <c r="Q62" s="237"/>
      <c r="R62" s="237"/>
      <c r="S62" s="238"/>
      <c r="T62" s="123"/>
      <c r="U62" s="123"/>
      <c r="V62" s="123"/>
      <c r="W62" s="221"/>
      <c r="X62" s="123"/>
      <c r="Y62" s="123"/>
      <c r="Z62" s="123"/>
      <c r="AA62" s="123"/>
      <c r="AB62" s="123"/>
      <c r="AC62" s="123"/>
      <c r="AD62" s="123"/>
      <c r="AE62" s="123"/>
      <c r="AF62" s="123"/>
      <c r="AG62" s="123"/>
      <c r="AH62" s="123"/>
      <c r="AI62" s="123"/>
      <c r="AJ62" s="123"/>
      <c r="AK62" s="123"/>
      <c r="AL62" s="123"/>
      <c r="AM62" s="123"/>
      <c r="AN62" s="123"/>
      <c r="AO62" s="123"/>
      <c r="AP62" s="123"/>
      <c r="AQ62" s="123"/>
      <c r="AR62" s="123"/>
      <c r="AS62" s="123"/>
      <c r="AT62" s="123"/>
      <c r="AU62" s="123"/>
      <c r="AV62" s="123"/>
      <c r="AW62" s="123"/>
      <c r="AX62" s="123"/>
      <c r="AY62" s="123"/>
      <c r="AZ62" s="123"/>
      <c r="BA62" s="123"/>
      <c r="BB62" s="123"/>
      <c r="BC62" s="123"/>
      <c r="BD62" s="123"/>
      <c r="BE62" s="123"/>
      <c r="BF62" s="123"/>
      <c r="BG62" s="123"/>
      <c r="BH62" s="123"/>
      <c r="BI62" s="123"/>
      <c r="BJ62" s="123"/>
      <c r="BK62" s="123"/>
      <c r="BL62" s="123"/>
      <c r="BM62" s="123"/>
      <c r="BN62" s="123"/>
      <c r="BO62" s="123"/>
      <c r="BP62" s="123"/>
      <c r="BQ62" s="123"/>
      <c r="BR62" s="123"/>
      <c r="BS62" s="123"/>
      <c r="BT62" s="123"/>
      <c r="BU62" s="123"/>
      <c r="BV62" s="123"/>
      <c r="BW62" s="123"/>
      <c r="BX62" s="123"/>
    </row>
    <row r="63" spans="2:76" ht="9" customHeight="1" thickBot="1" x14ac:dyDescent="0.35">
      <c r="B63" s="495"/>
      <c r="C63" s="496"/>
      <c r="D63" s="496"/>
      <c r="E63" s="496"/>
      <c r="F63" s="496"/>
      <c r="G63" s="496"/>
      <c r="H63" s="497"/>
      <c r="I63" s="231"/>
      <c r="J63" s="236"/>
      <c r="K63" s="236"/>
      <c r="L63" s="239"/>
      <c r="M63" s="240"/>
      <c r="N63" s="241"/>
      <c r="O63" s="242"/>
      <c r="P63" s="243"/>
      <c r="Q63" s="243"/>
      <c r="R63" s="243"/>
      <c r="S63" s="123"/>
      <c r="T63" s="123"/>
      <c r="U63" s="123"/>
      <c r="V63" s="123"/>
      <c r="W63" s="221"/>
      <c r="X63" s="123"/>
      <c r="Y63" s="123"/>
      <c r="Z63" s="123"/>
      <c r="AA63" s="123"/>
      <c r="AB63" s="123"/>
      <c r="AC63" s="123"/>
      <c r="AD63" s="123"/>
      <c r="AE63" s="123"/>
      <c r="AF63" s="123"/>
      <c r="AG63" s="123"/>
      <c r="AH63" s="123"/>
      <c r="AI63" s="123"/>
      <c r="AJ63" s="123"/>
      <c r="AK63" s="123"/>
      <c r="AL63" s="123"/>
      <c r="AM63" s="123"/>
      <c r="AN63" s="123"/>
      <c r="AO63" s="123"/>
      <c r="AP63" s="123"/>
      <c r="AQ63" s="123"/>
      <c r="AR63" s="123"/>
      <c r="AS63" s="123"/>
      <c r="AT63" s="123"/>
      <c r="AU63" s="123"/>
      <c r="AV63" s="123"/>
      <c r="AW63" s="123"/>
      <c r="AX63" s="123"/>
      <c r="AY63" s="123"/>
      <c r="AZ63" s="123"/>
      <c r="BA63" s="123"/>
      <c r="BB63" s="123"/>
      <c r="BC63" s="123"/>
      <c r="BD63" s="123"/>
      <c r="BE63" s="123"/>
      <c r="BF63" s="123"/>
      <c r="BG63" s="123"/>
      <c r="BH63" s="123"/>
      <c r="BI63" s="123"/>
      <c r="BJ63" s="123"/>
      <c r="BK63" s="123"/>
      <c r="BL63" s="123"/>
      <c r="BM63" s="123"/>
      <c r="BN63" s="123"/>
      <c r="BO63" s="123"/>
      <c r="BP63" s="123"/>
      <c r="BQ63" s="123"/>
      <c r="BR63" s="123"/>
      <c r="BS63" s="123"/>
      <c r="BT63" s="123"/>
      <c r="BU63" s="123"/>
      <c r="BV63" s="123"/>
      <c r="BW63" s="123"/>
      <c r="BX63" s="123"/>
    </row>
    <row r="64" spans="2:76" ht="27.75" customHeight="1" thickTop="1" x14ac:dyDescent="0.3">
      <c r="B64" s="495"/>
      <c r="C64" s="496"/>
      <c r="D64" s="496"/>
      <c r="E64" s="496"/>
      <c r="F64" s="496"/>
      <c r="G64" s="496"/>
      <c r="H64" s="497"/>
      <c r="I64" s="461"/>
      <c r="J64" s="462"/>
      <c r="K64" s="462"/>
      <c r="L64" s="462"/>
      <c r="M64" s="463"/>
      <c r="N64" s="244"/>
      <c r="O64" s="244"/>
      <c r="P64" s="244"/>
      <c r="Q64" s="244"/>
      <c r="R64" s="244"/>
      <c r="S64" s="244"/>
      <c r="T64" s="244"/>
      <c r="U64" s="221"/>
      <c r="V64" s="221"/>
      <c r="W64" s="221"/>
      <c r="X64" s="123"/>
      <c r="Y64" s="123"/>
      <c r="Z64" s="123"/>
      <c r="AA64" s="123"/>
      <c r="AB64" s="123"/>
      <c r="AC64" s="123"/>
      <c r="AD64" s="123"/>
      <c r="AE64" s="123"/>
      <c r="AF64" s="123"/>
      <c r="AG64" s="123"/>
      <c r="AH64" s="123"/>
      <c r="AI64" s="123"/>
      <c r="AJ64" s="123"/>
      <c r="AK64" s="123"/>
      <c r="AL64" s="123"/>
      <c r="AM64" s="123"/>
      <c r="AN64" s="123"/>
      <c r="AO64" s="123"/>
      <c r="AP64" s="123"/>
      <c r="AQ64" s="123"/>
      <c r="AR64" s="123"/>
      <c r="AS64" s="123"/>
      <c r="AT64" s="123"/>
      <c r="AU64" s="123"/>
      <c r="AV64" s="123"/>
      <c r="AW64" s="123"/>
      <c r="AX64" s="123"/>
      <c r="AY64" s="123"/>
      <c r="AZ64" s="123"/>
      <c r="BA64" s="123"/>
      <c r="BB64" s="123"/>
      <c r="BC64" s="123"/>
      <c r="BD64" s="123"/>
      <c r="BE64" s="123"/>
      <c r="BF64" s="123"/>
      <c r="BG64" s="123"/>
      <c r="BH64" s="123"/>
      <c r="BI64" s="123"/>
      <c r="BJ64" s="123"/>
      <c r="BK64" s="123"/>
      <c r="BL64" s="123"/>
      <c r="BM64" s="123"/>
      <c r="BN64" s="123"/>
      <c r="BO64" s="123"/>
      <c r="BP64" s="123"/>
      <c r="BQ64" s="123"/>
      <c r="BR64" s="123"/>
      <c r="BS64" s="123"/>
      <c r="BT64" s="123"/>
      <c r="BU64" s="123"/>
      <c r="BV64" s="123"/>
      <c r="BW64" s="123"/>
      <c r="BX64" s="123"/>
    </row>
    <row r="65" spans="2:76" ht="15.75" customHeight="1" x14ac:dyDescent="0.3">
      <c r="B65" s="495"/>
      <c r="C65" s="496"/>
      <c r="D65" s="496"/>
      <c r="E65" s="496"/>
      <c r="F65" s="496"/>
      <c r="G65" s="496"/>
      <c r="H65" s="497"/>
      <c r="I65" s="464"/>
      <c r="J65" s="465"/>
      <c r="K65" s="465"/>
      <c r="L65" s="465"/>
      <c r="M65" s="466"/>
      <c r="N65" s="245"/>
      <c r="O65" s="245"/>
      <c r="P65" s="245"/>
      <c r="Q65" s="245"/>
      <c r="R65" s="245"/>
      <c r="S65" s="245"/>
      <c r="T65" s="245"/>
      <c r="U65" s="246"/>
      <c r="V65" s="246"/>
      <c r="W65" s="246"/>
      <c r="X65" s="238"/>
      <c r="Y65" s="123"/>
      <c r="Z65" s="123"/>
      <c r="AA65" s="123"/>
      <c r="AB65" s="123"/>
      <c r="AC65" s="123"/>
      <c r="AD65" s="123"/>
      <c r="AE65" s="123"/>
      <c r="AF65" s="123"/>
      <c r="AG65" s="123"/>
      <c r="AH65" s="123"/>
      <c r="AI65" s="123"/>
      <c r="AJ65" s="123"/>
      <c r="AK65" s="123"/>
      <c r="AL65" s="123"/>
      <c r="AM65" s="123"/>
      <c r="AN65" s="123"/>
      <c r="AO65" s="123"/>
      <c r="AP65" s="123"/>
      <c r="AQ65" s="123"/>
      <c r="AR65" s="123"/>
      <c r="AS65" s="123"/>
      <c r="AT65" s="123"/>
      <c r="AU65" s="123"/>
      <c r="AV65" s="123"/>
      <c r="AW65" s="123"/>
      <c r="AX65" s="123"/>
      <c r="AY65" s="123"/>
      <c r="AZ65" s="123"/>
      <c r="BA65" s="123"/>
      <c r="BB65" s="123"/>
      <c r="BC65" s="123"/>
      <c r="BD65" s="123"/>
      <c r="BE65" s="123"/>
      <c r="BF65" s="123"/>
      <c r="BG65" s="123"/>
      <c r="BH65" s="123"/>
      <c r="BI65" s="123"/>
      <c r="BJ65" s="123"/>
      <c r="BK65" s="123"/>
      <c r="BL65" s="123"/>
      <c r="BM65" s="123"/>
      <c r="BN65" s="123"/>
      <c r="BO65" s="123"/>
      <c r="BP65" s="123"/>
      <c r="BQ65" s="123"/>
      <c r="BR65" s="123"/>
      <c r="BS65" s="123"/>
      <c r="BT65" s="123"/>
      <c r="BU65" s="123"/>
      <c r="BV65" s="123"/>
      <c r="BW65" s="123"/>
      <c r="BX65" s="123"/>
    </row>
    <row r="66" spans="2:76" ht="15" customHeight="1" x14ac:dyDescent="0.3">
      <c r="B66" s="495"/>
      <c r="C66" s="496"/>
      <c r="D66" s="496"/>
      <c r="E66" s="496"/>
      <c r="F66" s="496"/>
      <c r="G66" s="496"/>
      <c r="H66" s="497"/>
      <c r="I66" s="464"/>
      <c r="J66" s="465"/>
      <c r="K66" s="465"/>
      <c r="L66" s="465"/>
      <c r="M66" s="466"/>
      <c r="N66" s="245"/>
      <c r="O66" s="245"/>
      <c r="P66" s="245"/>
      <c r="Q66" s="245"/>
      <c r="R66" s="245"/>
      <c r="S66" s="245"/>
      <c r="T66" s="245"/>
      <c r="U66" s="247"/>
      <c r="V66" s="247"/>
      <c r="W66" s="246"/>
      <c r="X66" s="238"/>
      <c r="Y66" s="123"/>
      <c r="Z66" s="123"/>
      <c r="AA66" s="123"/>
      <c r="AB66" s="123"/>
      <c r="AC66" s="123"/>
      <c r="AD66" s="123"/>
      <c r="AE66" s="123"/>
      <c r="AF66" s="123"/>
      <c r="AG66" s="123"/>
      <c r="AH66" s="123"/>
      <c r="AI66" s="123"/>
      <c r="AJ66" s="123"/>
      <c r="AK66" s="123"/>
      <c r="AL66" s="123"/>
      <c r="AM66" s="123"/>
      <c r="AN66" s="123"/>
      <c r="AO66" s="123"/>
      <c r="AP66" s="123"/>
      <c r="AQ66" s="123"/>
      <c r="AR66" s="123"/>
      <c r="AS66" s="123"/>
      <c r="AT66" s="123"/>
      <c r="AU66" s="123"/>
      <c r="AV66" s="123"/>
      <c r="AW66" s="123"/>
      <c r="AX66" s="123"/>
      <c r="AY66" s="123"/>
      <c r="AZ66" s="123"/>
      <c r="BA66" s="123"/>
      <c r="BB66" s="123"/>
      <c r="BC66" s="123"/>
      <c r="BD66" s="123"/>
      <c r="BE66" s="123"/>
      <c r="BF66" s="123"/>
      <c r="BG66" s="123"/>
      <c r="BH66" s="123"/>
      <c r="BI66" s="123"/>
      <c r="BJ66" s="123"/>
      <c r="BK66" s="123"/>
      <c r="BL66" s="123"/>
      <c r="BM66" s="123"/>
      <c r="BN66" s="123"/>
      <c r="BO66" s="123"/>
      <c r="BP66" s="123"/>
      <c r="BQ66" s="123"/>
      <c r="BR66" s="123"/>
      <c r="BS66" s="123"/>
      <c r="BT66" s="123"/>
      <c r="BU66" s="123"/>
      <c r="BV66" s="123"/>
      <c r="BW66" s="123"/>
      <c r="BX66" s="123"/>
    </row>
    <row r="67" spans="2:76" ht="28.5" customHeight="1" thickBot="1" x14ac:dyDescent="0.35">
      <c r="B67" s="498"/>
      <c r="C67" s="499"/>
      <c r="D67" s="499"/>
      <c r="E67" s="499"/>
      <c r="F67" s="499"/>
      <c r="G67" s="499"/>
      <c r="H67" s="500"/>
      <c r="I67" s="467"/>
      <c r="J67" s="468"/>
      <c r="K67" s="468"/>
      <c r="L67" s="468"/>
      <c r="M67" s="469"/>
      <c r="N67" s="245"/>
      <c r="O67" s="245"/>
      <c r="P67" s="245"/>
      <c r="Q67" s="245"/>
      <c r="R67" s="245"/>
      <c r="S67" s="245"/>
      <c r="T67" s="245"/>
      <c r="U67" s="247"/>
      <c r="V67" s="247"/>
      <c r="W67" s="246"/>
      <c r="X67" s="238"/>
      <c r="Y67" s="123"/>
      <c r="Z67" s="123"/>
      <c r="AA67" s="123"/>
      <c r="AB67" s="123"/>
      <c r="AC67" s="123"/>
      <c r="AD67" s="123"/>
      <c r="AE67" s="123"/>
      <c r="AF67" s="123"/>
      <c r="AG67" s="123"/>
      <c r="AH67" s="123"/>
      <c r="AI67" s="123"/>
      <c r="AJ67" s="123"/>
      <c r="AK67" s="123"/>
      <c r="AL67" s="123"/>
      <c r="AM67" s="123"/>
      <c r="AN67" s="123"/>
      <c r="AO67" s="123"/>
      <c r="AP67" s="123"/>
      <c r="AQ67" s="123"/>
      <c r="AR67" s="123"/>
      <c r="AS67" s="123"/>
      <c r="AT67" s="123"/>
      <c r="AU67" s="123"/>
      <c r="AV67" s="123"/>
      <c r="AW67" s="123"/>
      <c r="AX67" s="123"/>
      <c r="AY67" s="123"/>
      <c r="AZ67" s="123"/>
      <c r="BA67" s="123"/>
      <c r="BB67" s="123"/>
      <c r="BC67" s="123"/>
      <c r="BD67" s="123"/>
      <c r="BE67" s="123"/>
      <c r="BF67" s="123"/>
      <c r="BG67" s="123"/>
      <c r="BH67" s="123"/>
      <c r="BI67" s="123"/>
      <c r="BJ67" s="123"/>
      <c r="BK67" s="123"/>
      <c r="BL67" s="123"/>
      <c r="BM67" s="123"/>
      <c r="BN67" s="123"/>
      <c r="BO67" s="123"/>
      <c r="BP67" s="123"/>
      <c r="BQ67" s="123"/>
      <c r="BR67" s="123"/>
      <c r="BS67" s="123"/>
      <c r="BT67" s="123"/>
      <c r="BU67" s="123"/>
      <c r="BV67" s="123"/>
      <c r="BW67" s="123"/>
      <c r="BX67" s="123"/>
    </row>
    <row r="68" spans="2:76" ht="2.25" customHeight="1" thickTop="1" x14ac:dyDescent="0.3">
      <c r="B68" s="248"/>
      <c r="C68" s="249"/>
      <c r="D68" s="249"/>
      <c r="E68" s="249"/>
      <c r="F68" s="249"/>
      <c r="G68" s="249"/>
      <c r="H68" s="250"/>
      <c r="I68" s="248"/>
      <c r="J68" s="249"/>
      <c r="K68" s="249"/>
      <c r="L68" s="251"/>
      <c r="M68" s="252"/>
      <c r="N68" s="245"/>
      <c r="O68" s="245"/>
      <c r="P68" s="245"/>
      <c r="Q68" s="245"/>
      <c r="R68" s="245"/>
      <c r="S68" s="245"/>
      <c r="T68" s="245"/>
      <c r="U68" s="246"/>
      <c r="V68" s="246"/>
      <c r="W68" s="246"/>
      <c r="X68" s="238"/>
      <c r="Y68" s="123"/>
      <c r="Z68" s="123"/>
      <c r="AA68" s="123"/>
      <c r="AB68" s="123"/>
      <c r="AC68" s="123"/>
      <c r="AD68" s="123"/>
      <c r="AE68" s="123"/>
      <c r="AF68" s="123"/>
      <c r="AG68" s="123"/>
      <c r="AH68" s="123"/>
      <c r="AI68" s="123"/>
      <c r="AJ68" s="123"/>
      <c r="AK68" s="123"/>
      <c r="AL68" s="123"/>
      <c r="AM68" s="123"/>
      <c r="AN68" s="123"/>
      <c r="AO68" s="123"/>
      <c r="AP68" s="123"/>
      <c r="AQ68" s="123"/>
      <c r="AR68" s="123"/>
      <c r="AS68" s="123"/>
      <c r="AT68" s="123"/>
      <c r="AU68" s="123"/>
      <c r="AV68" s="123"/>
      <c r="AW68" s="123"/>
      <c r="AX68" s="123"/>
      <c r="AY68" s="123"/>
      <c r="AZ68" s="123"/>
      <c r="BA68" s="123"/>
      <c r="BB68" s="123"/>
      <c r="BC68" s="123"/>
      <c r="BD68" s="123"/>
      <c r="BE68" s="123"/>
      <c r="BF68" s="123"/>
      <c r="BG68" s="123"/>
      <c r="BH68" s="123"/>
      <c r="BI68" s="123"/>
      <c r="BJ68" s="123"/>
      <c r="BK68" s="123"/>
      <c r="BL68" s="123"/>
      <c r="BM68" s="123"/>
      <c r="BN68" s="123"/>
      <c r="BO68" s="123"/>
      <c r="BP68" s="123"/>
      <c r="BQ68" s="123"/>
      <c r="BR68" s="123"/>
      <c r="BS68" s="123"/>
      <c r="BT68" s="123"/>
      <c r="BU68" s="123"/>
      <c r="BV68" s="123"/>
      <c r="BW68" s="123"/>
      <c r="BX68" s="123"/>
    </row>
    <row r="69" spans="2:76" ht="21" customHeight="1" x14ac:dyDescent="0.35">
      <c r="B69" s="236"/>
      <c r="C69" s="236"/>
      <c r="D69" s="236"/>
      <c r="E69" s="236"/>
      <c r="F69" s="236"/>
      <c r="G69" s="236"/>
      <c r="H69" s="236"/>
      <c r="I69" s="236"/>
      <c r="J69" s="236"/>
      <c r="K69" s="236"/>
      <c r="L69" s="245"/>
      <c r="M69" s="245"/>
      <c r="N69" s="245"/>
      <c r="O69" s="245"/>
      <c r="P69" s="245"/>
      <c r="Q69" s="245"/>
      <c r="R69" s="245"/>
      <c r="S69" s="245"/>
      <c r="T69" s="245"/>
      <c r="U69" s="253"/>
      <c r="V69" s="253"/>
      <c r="W69" s="246"/>
      <c r="X69" s="238"/>
      <c r="Y69" s="123"/>
      <c r="Z69" s="123"/>
      <c r="AA69" s="123"/>
      <c r="AB69" s="123"/>
      <c r="AC69" s="123"/>
      <c r="AD69" s="123"/>
      <c r="AE69" s="123"/>
      <c r="AF69" s="123"/>
      <c r="AG69" s="123"/>
      <c r="AH69" s="123"/>
      <c r="AI69" s="123"/>
      <c r="AJ69" s="123"/>
      <c r="AK69" s="123"/>
      <c r="AL69" s="123"/>
      <c r="AM69" s="123"/>
      <c r="AN69" s="123"/>
      <c r="AO69" s="123"/>
      <c r="AP69" s="123"/>
      <c r="AQ69" s="123"/>
      <c r="AR69" s="123"/>
      <c r="AS69" s="123"/>
      <c r="AT69" s="123"/>
      <c r="AU69" s="123"/>
      <c r="AV69" s="123"/>
      <c r="AW69" s="123"/>
      <c r="AX69" s="123"/>
      <c r="AY69" s="123"/>
      <c r="AZ69" s="123"/>
      <c r="BA69" s="123"/>
      <c r="BB69" s="123"/>
      <c r="BC69" s="123"/>
      <c r="BD69" s="123"/>
      <c r="BE69" s="123"/>
      <c r="BF69" s="123"/>
      <c r="BG69" s="123"/>
      <c r="BH69" s="123"/>
      <c r="BI69" s="123"/>
      <c r="BJ69" s="123"/>
      <c r="BK69" s="123"/>
      <c r="BL69" s="123"/>
      <c r="BM69" s="123"/>
      <c r="BN69" s="123"/>
      <c r="BO69" s="123"/>
      <c r="BP69" s="123"/>
      <c r="BQ69" s="123"/>
      <c r="BR69" s="123"/>
      <c r="BS69" s="123"/>
      <c r="BT69" s="123"/>
      <c r="BU69" s="123"/>
      <c r="BV69" s="123"/>
      <c r="BW69" s="123"/>
      <c r="BX69" s="123"/>
    </row>
    <row r="70" spans="2:76" ht="21" customHeight="1" x14ac:dyDescent="0.35">
      <c r="B70" s="236"/>
      <c r="C70" s="236"/>
      <c r="D70" s="236"/>
      <c r="E70" s="236"/>
      <c r="F70" s="236"/>
      <c r="G70" s="236"/>
      <c r="H70" s="236"/>
      <c r="I70" s="236"/>
      <c r="J70" s="236"/>
      <c r="K70" s="236"/>
      <c r="L70" s="245"/>
      <c r="M70" s="245"/>
      <c r="N70" s="245"/>
      <c r="O70" s="245"/>
      <c r="P70" s="245"/>
      <c r="Q70" s="245"/>
      <c r="R70" s="245"/>
      <c r="S70" s="245"/>
      <c r="T70" s="245"/>
      <c r="U70" s="253"/>
      <c r="V70" s="253"/>
      <c r="W70" s="246"/>
      <c r="X70" s="238"/>
      <c r="Y70" s="123"/>
      <c r="Z70" s="123"/>
      <c r="AA70" s="123"/>
      <c r="AB70" s="123"/>
      <c r="AC70" s="123"/>
      <c r="AD70" s="123"/>
      <c r="AE70" s="123"/>
      <c r="AF70" s="123"/>
      <c r="AG70" s="123"/>
      <c r="AH70" s="123"/>
      <c r="AI70" s="123"/>
      <c r="AJ70" s="123"/>
      <c r="AK70" s="123"/>
      <c r="AL70" s="123"/>
      <c r="AM70" s="123"/>
      <c r="AN70" s="123"/>
      <c r="AO70" s="123"/>
      <c r="AP70" s="123"/>
      <c r="AQ70" s="123"/>
      <c r="AR70" s="123"/>
      <c r="AS70" s="123"/>
      <c r="AT70" s="123"/>
      <c r="AU70" s="123"/>
      <c r="AV70" s="123"/>
      <c r="AW70" s="123"/>
      <c r="AX70" s="123"/>
      <c r="AY70" s="123"/>
      <c r="AZ70" s="123"/>
      <c r="BA70" s="123"/>
      <c r="BB70" s="123"/>
      <c r="BC70" s="123"/>
      <c r="BD70" s="123"/>
      <c r="BE70" s="123"/>
      <c r="BF70" s="123"/>
      <c r="BG70" s="123"/>
      <c r="BH70" s="123"/>
      <c r="BI70" s="123"/>
      <c r="BJ70" s="123"/>
      <c r="BK70" s="123"/>
      <c r="BL70" s="123"/>
      <c r="BM70" s="123"/>
      <c r="BN70" s="123"/>
      <c r="BO70" s="123"/>
      <c r="BP70" s="123"/>
      <c r="BQ70" s="123"/>
      <c r="BR70" s="123"/>
      <c r="BS70" s="123"/>
      <c r="BT70" s="123"/>
      <c r="BU70" s="123"/>
      <c r="BV70" s="123"/>
      <c r="BW70" s="123"/>
      <c r="BX70" s="123"/>
    </row>
    <row r="71" spans="2:76" ht="14" customHeight="1" x14ac:dyDescent="0.35">
      <c r="B71" s="236"/>
      <c r="C71" s="236"/>
      <c r="D71" s="236"/>
      <c r="E71" s="236"/>
      <c r="F71" s="236"/>
      <c r="G71" s="236"/>
      <c r="H71" s="236"/>
      <c r="I71" s="236"/>
      <c r="J71" s="236"/>
      <c r="K71" s="236"/>
      <c r="L71" s="245"/>
      <c r="M71" s="245"/>
      <c r="N71" s="245"/>
      <c r="O71" s="245"/>
      <c r="P71" s="245"/>
      <c r="Q71" s="245"/>
      <c r="R71" s="245"/>
      <c r="S71" s="245"/>
      <c r="T71" s="245"/>
      <c r="U71" s="253"/>
      <c r="V71" s="253"/>
      <c r="W71" s="246"/>
      <c r="X71" s="238"/>
      <c r="Y71" s="123"/>
      <c r="Z71" s="123"/>
      <c r="AA71" s="123"/>
      <c r="AB71" s="123"/>
      <c r="AC71" s="123"/>
      <c r="AD71" s="123"/>
      <c r="AE71" s="123"/>
      <c r="AF71" s="123"/>
      <c r="AG71" s="123"/>
      <c r="AH71" s="123"/>
      <c r="AI71" s="123"/>
      <c r="AJ71" s="123"/>
      <c r="AK71" s="123"/>
      <c r="AL71" s="123"/>
      <c r="AM71" s="123"/>
      <c r="AN71" s="123"/>
      <c r="AO71" s="123"/>
      <c r="AP71" s="123"/>
      <c r="AQ71" s="123"/>
      <c r="AR71" s="123"/>
      <c r="AS71" s="123"/>
      <c r="AT71" s="123"/>
      <c r="AU71" s="123"/>
      <c r="AV71" s="123"/>
      <c r="AW71" s="123"/>
      <c r="AX71" s="123"/>
      <c r="AY71" s="123"/>
      <c r="AZ71" s="123"/>
      <c r="BA71" s="123"/>
      <c r="BB71" s="123"/>
      <c r="BC71" s="123"/>
      <c r="BD71" s="123"/>
      <c r="BE71" s="123"/>
      <c r="BF71" s="123"/>
      <c r="BG71" s="123"/>
      <c r="BH71" s="123"/>
      <c r="BI71" s="123"/>
      <c r="BJ71" s="123"/>
      <c r="BK71" s="123"/>
      <c r="BL71" s="123"/>
      <c r="BM71" s="123"/>
      <c r="BN71" s="123"/>
      <c r="BO71" s="123"/>
      <c r="BP71" s="123"/>
      <c r="BQ71" s="123"/>
      <c r="BR71" s="123"/>
      <c r="BS71" s="123"/>
      <c r="BT71" s="123"/>
      <c r="BU71" s="123"/>
      <c r="BV71" s="123"/>
      <c r="BW71" s="123"/>
      <c r="BX71" s="123"/>
    </row>
    <row r="72" spans="2:76" ht="14" customHeight="1" x14ac:dyDescent="0.35">
      <c r="B72" s="236"/>
      <c r="C72" s="236"/>
      <c r="D72" s="236"/>
      <c r="E72" s="236"/>
      <c r="F72" s="236"/>
      <c r="G72" s="236"/>
      <c r="H72" s="236"/>
      <c r="I72" s="236"/>
      <c r="J72" s="236"/>
      <c r="K72" s="236"/>
      <c r="L72" s="245"/>
      <c r="M72" s="245"/>
      <c r="N72" s="245"/>
      <c r="O72" s="245"/>
      <c r="P72" s="245"/>
      <c r="Q72" s="245"/>
      <c r="R72" s="245"/>
      <c r="S72" s="245"/>
      <c r="T72" s="245"/>
      <c r="U72" s="253"/>
      <c r="V72" s="253"/>
      <c r="W72" s="246"/>
      <c r="X72" s="238"/>
      <c r="Y72" s="123"/>
      <c r="Z72" s="123"/>
      <c r="AA72" s="123"/>
      <c r="AB72" s="123"/>
      <c r="AC72" s="123"/>
      <c r="AD72" s="123"/>
      <c r="AE72" s="123"/>
      <c r="AF72" s="123"/>
      <c r="AG72" s="123"/>
      <c r="AH72" s="123"/>
      <c r="AI72" s="123"/>
      <c r="AJ72" s="123"/>
      <c r="AK72" s="123"/>
      <c r="AL72" s="123"/>
      <c r="AM72" s="123"/>
      <c r="AN72" s="123"/>
      <c r="AO72" s="123"/>
      <c r="AP72" s="123"/>
      <c r="AQ72" s="123"/>
      <c r="AR72" s="123"/>
      <c r="AS72" s="123"/>
      <c r="AT72" s="123"/>
      <c r="AU72" s="123"/>
      <c r="AV72" s="123"/>
      <c r="AW72" s="123"/>
      <c r="AX72" s="123"/>
      <c r="AY72" s="123"/>
      <c r="AZ72" s="123"/>
      <c r="BA72" s="123"/>
      <c r="BB72" s="123"/>
      <c r="BC72" s="123"/>
      <c r="BD72" s="123"/>
      <c r="BE72" s="123"/>
      <c r="BF72" s="123"/>
      <c r="BG72" s="123"/>
      <c r="BH72" s="123"/>
      <c r="BI72" s="123"/>
      <c r="BJ72" s="123"/>
      <c r="BK72" s="123"/>
      <c r="BL72" s="123"/>
      <c r="BM72" s="123"/>
      <c r="BN72" s="123"/>
      <c r="BO72" s="123"/>
      <c r="BP72" s="123"/>
      <c r="BQ72" s="123"/>
      <c r="BR72" s="123"/>
      <c r="BS72" s="123"/>
      <c r="BT72" s="123"/>
      <c r="BU72" s="123"/>
      <c r="BV72" s="123"/>
      <c r="BW72" s="123"/>
      <c r="BX72" s="123"/>
    </row>
    <row r="73" spans="2:76" ht="14" customHeight="1" x14ac:dyDescent="0.35">
      <c r="B73" s="236"/>
      <c r="C73" s="236"/>
      <c r="D73" s="236"/>
      <c r="E73" s="236"/>
      <c r="F73" s="236"/>
      <c r="G73" s="236"/>
      <c r="H73" s="236"/>
      <c r="I73" s="236"/>
      <c r="J73" s="236"/>
      <c r="K73" s="236"/>
      <c r="L73" s="245"/>
      <c r="M73" s="245"/>
      <c r="N73" s="245"/>
      <c r="O73" s="245"/>
      <c r="P73" s="245"/>
      <c r="Q73" s="245"/>
      <c r="R73" s="245"/>
      <c r="S73" s="245"/>
      <c r="T73" s="245"/>
      <c r="U73" s="253"/>
      <c r="V73" s="253"/>
      <c r="W73" s="246"/>
      <c r="X73" s="238"/>
      <c r="Y73" s="123"/>
      <c r="Z73" s="123"/>
      <c r="AA73" s="123"/>
      <c r="AB73" s="123"/>
      <c r="AC73" s="123"/>
      <c r="AD73" s="123"/>
      <c r="AE73" s="123"/>
      <c r="AF73" s="123"/>
      <c r="AG73" s="123"/>
      <c r="AH73" s="123"/>
      <c r="AI73" s="123"/>
      <c r="AJ73" s="123"/>
      <c r="AK73" s="123"/>
      <c r="AL73" s="123"/>
      <c r="AM73" s="123"/>
      <c r="AN73" s="123"/>
      <c r="AO73" s="123"/>
      <c r="AP73" s="123"/>
      <c r="AQ73" s="123"/>
      <c r="AR73" s="123"/>
      <c r="AS73" s="123"/>
      <c r="AT73" s="123"/>
      <c r="AU73" s="123"/>
      <c r="AV73" s="123"/>
      <c r="AW73" s="123"/>
      <c r="AX73" s="123"/>
      <c r="AY73" s="123"/>
      <c r="AZ73" s="123"/>
      <c r="BA73" s="123"/>
      <c r="BB73" s="123"/>
      <c r="BC73" s="123"/>
      <c r="BD73" s="123"/>
      <c r="BE73" s="123"/>
      <c r="BF73" s="123"/>
      <c r="BG73" s="123"/>
      <c r="BH73" s="123"/>
      <c r="BI73" s="123"/>
      <c r="BJ73" s="123"/>
      <c r="BK73" s="123"/>
      <c r="BL73" s="123"/>
      <c r="BM73" s="123"/>
      <c r="BN73" s="123"/>
      <c r="BO73" s="123"/>
      <c r="BP73" s="123"/>
      <c r="BQ73" s="123"/>
      <c r="BR73" s="123"/>
      <c r="BS73" s="123"/>
      <c r="BT73" s="123"/>
      <c r="BU73" s="123"/>
      <c r="BV73" s="123"/>
      <c r="BW73" s="123"/>
      <c r="BX73" s="123"/>
    </row>
    <row r="74" spans="2:76" ht="14" customHeight="1" x14ac:dyDescent="0.35">
      <c r="B74" s="236"/>
      <c r="C74" s="236"/>
      <c r="D74" s="236"/>
      <c r="E74" s="236"/>
      <c r="F74" s="236"/>
      <c r="G74" s="236"/>
      <c r="H74" s="236"/>
      <c r="I74" s="236"/>
      <c r="J74" s="236"/>
      <c r="K74" s="236"/>
      <c r="L74" s="245"/>
      <c r="M74" s="245"/>
      <c r="N74" s="245"/>
      <c r="O74" s="245"/>
      <c r="P74" s="245"/>
      <c r="Q74" s="245"/>
      <c r="R74" s="245"/>
      <c r="S74" s="245"/>
      <c r="T74" s="245"/>
      <c r="U74" s="253"/>
      <c r="V74" s="253"/>
      <c r="W74" s="246"/>
      <c r="X74" s="238"/>
      <c r="Y74" s="123"/>
      <c r="Z74" s="123"/>
      <c r="AA74" s="123"/>
      <c r="AB74" s="123"/>
      <c r="AC74" s="123"/>
      <c r="AD74" s="123"/>
      <c r="AE74" s="123"/>
      <c r="AF74" s="123"/>
      <c r="AG74" s="123"/>
      <c r="AH74" s="123"/>
      <c r="AI74" s="123"/>
      <c r="AJ74" s="123"/>
      <c r="AK74" s="123"/>
      <c r="AL74" s="123"/>
      <c r="AM74" s="123"/>
      <c r="AN74" s="123"/>
      <c r="AO74" s="123"/>
      <c r="AP74" s="123"/>
      <c r="AQ74" s="123"/>
      <c r="AR74" s="123"/>
      <c r="AS74" s="123"/>
      <c r="AT74" s="123"/>
      <c r="AU74" s="123"/>
      <c r="AV74" s="123"/>
      <c r="AW74" s="123"/>
      <c r="AX74" s="123"/>
      <c r="AY74" s="123"/>
      <c r="AZ74" s="123"/>
      <c r="BA74" s="123"/>
      <c r="BB74" s="123"/>
      <c r="BC74" s="123"/>
      <c r="BD74" s="123"/>
      <c r="BE74" s="123"/>
      <c r="BF74" s="123"/>
      <c r="BG74" s="123"/>
      <c r="BH74" s="123"/>
      <c r="BI74" s="123"/>
      <c r="BJ74" s="123"/>
      <c r="BK74" s="123"/>
      <c r="BL74" s="123"/>
      <c r="BM74" s="123"/>
      <c r="BN74" s="123"/>
      <c r="BO74" s="123"/>
      <c r="BP74" s="123"/>
      <c r="BQ74" s="123"/>
      <c r="BR74" s="123"/>
      <c r="BS74" s="123"/>
      <c r="BT74" s="123"/>
      <c r="BU74" s="123"/>
      <c r="BV74" s="123"/>
      <c r="BW74" s="123"/>
      <c r="BX74" s="123"/>
    </row>
    <row r="75" spans="2:76" ht="14" customHeight="1" x14ac:dyDescent="0.35">
      <c r="B75" s="254"/>
      <c r="C75" s="254"/>
      <c r="D75" s="254"/>
      <c r="E75" s="254"/>
      <c r="F75" s="254"/>
      <c r="G75" s="254"/>
      <c r="H75" s="254"/>
      <c r="I75" s="254"/>
      <c r="J75" s="254"/>
      <c r="K75" s="254"/>
      <c r="L75" s="245"/>
      <c r="M75" s="245"/>
      <c r="N75" s="245"/>
      <c r="O75" s="245"/>
      <c r="P75" s="245"/>
      <c r="Q75" s="245"/>
      <c r="R75" s="245"/>
      <c r="S75" s="245"/>
      <c r="T75" s="245"/>
      <c r="U75" s="253"/>
      <c r="V75" s="253"/>
      <c r="W75" s="246"/>
      <c r="X75" s="238"/>
      <c r="Y75" s="123"/>
      <c r="Z75" s="123"/>
      <c r="AA75" s="123"/>
      <c r="AB75" s="123"/>
      <c r="AC75" s="123"/>
      <c r="AD75" s="123"/>
      <c r="AE75" s="123"/>
      <c r="AF75" s="123"/>
      <c r="AG75" s="123"/>
      <c r="AH75" s="123"/>
      <c r="AI75" s="123"/>
      <c r="AJ75" s="123"/>
      <c r="AK75" s="123"/>
      <c r="AL75" s="123"/>
      <c r="AM75" s="123"/>
      <c r="AN75" s="123"/>
      <c r="AO75" s="123"/>
      <c r="AP75" s="123"/>
      <c r="AQ75" s="123"/>
      <c r="AR75" s="123"/>
      <c r="AS75" s="123"/>
      <c r="AT75" s="123"/>
      <c r="AU75" s="123"/>
      <c r="AV75" s="123"/>
      <c r="AW75" s="123"/>
      <c r="AX75" s="123"/>
      <c r="AY75" s="123"/>
      <c r="AZ75" s="123"/>
      <c r="BA75" s="123"/>
      <c r="BB75" s="123"/>
      <c r="BC75" s="123"/>
      <c r="BD75" s="123"/>
      <c r="BE75" s="123"/>
      <c r="BF75" s="123"/>
      <c r="BG75" s="123"/>
      <c r="BH75" s="123"/>
      <c r="BI75" s="123"/>
      <c r="BJ75" s="123"/>
      <c r="BK75" s="123"/>
      <c r="BL75" s="123"/>
      <c r="BM75" s="123"/>
      <c r="BN75" s="123"/>
      <c r="BO75" s="123"/>
      <c r="BP75" s="123"/>
      <c r="BQ75" s="123"/>
      <c r="BR75" s="123"/>
      <c r="BS75" s="123"/>
      <c r="BT75" s="123"/>
      <c r="BU75" s="123"/>
      <c r="BV75" s="123"/>
      <c r="BW75" s="123"/>
      <c r="BX75" s="123"/>
    </row>
    <row r="76" spans="2:76" ht="14" customHeight="1" x14ac:dyDescent="0.35">
      <c r="B76" s="254"/>
      <c r="C76" s="254"/>
      <c r="D76" s="254"/>
      <c r="E76" s="254"/>
      <c r="F76" s="254"/>
      <c r="G76" s="254"/>
      <c r="H76" s="254"/>
      <c r="I76" s="254"/>
      <c r="J76" s="254"/>
      <c r="K76" s="254"/>
      <c r="L76" s="254"/>
      <c r="M76" s="254"/>
      <c r="N76" s="254"/>
      <c r="O76" s="254"/>
      <c r="P76" s="219"/>
      <c r="Q76" s="255"/>
      <c r="R76" s="255"/>
      <c r="S76" s="255"/>
      <c r="T76" s="255"/>
      <c r="U76" s="253"/>
      <c r="V76" s="253"/>
      <c r="W76" s="246"/>
      <c r="X76" s="238"/>
      <c r="Y76" s="123"/>
      <c r="Z76" s="123"/>
      <c r="AA76" s="123"/>
      <c r="AB76" s="123"/>
      <c r="AC76" s="123"/>
      <c r="AD76" s="123"/>
      <c r="AE76" s="123"/>
      <c r="AF76" s="123"/>
      <c r="AG76" s="123"/>
      <c r="AH76" s="123"/>
      <c r="AI76" s="123"/>
      <c r="AJ76" s="123"/>
      <c r="AK76" s="123"/>
      <c r="AL76" s="123"/>
      <c r="AM76" s="123"/>
      <c r="AN76" s="123"/>
      <c r="AO76" s="123"/>
      <c r="AP76" s="123"/>
      <c r="AQ76" s="123"/>
      <c r="AR76" s="123"/>
      <c r="AS76" s="123"/>
      <c r="AT76" s="123"/>
      <c r="AU76" s="123"/>
      <c r="AV76" s="123"/>
      <c r="AW76" s="123"/>
      <c r="AX76" s="123"/>
      <c r="AY76" s="123"/>
      <c r="AZ76" s="123"/>
      <c r="BA76" s="123"/>
      <c r="BB76" s="123"/>
      <c r="BC76" s="123"/>
      <c r="BD76" s="123"/>
      <c r="BE76" s="123"/>
      <c r="BF76" s="123"/>
      <c r="BG76" s="123"/>
      <c r="BH76" s="123"/>
      <c r="BI76" s="123"/>
      <c r="BJ76" s="123"/>
      <c r="BK76" s="123"/>
      <c r="BL76" s="123"/>
      <c r="BM76" s="123"/>
      <c r="BN76" s="123"/>
      <c r="BO76" s="123"/>
      <c r="BP76" s="123"/>
      <c r="BQ76" s="123"/>
      <c r="BR76" s="123"/>
      <c r="BS76" s="123"/>
      <c r="BT76" s="123"/>
      <c r="BU76" s="123"/>
      <c r="BV76" s="123"/>
      <c r="BW76" s="123"/>
      <c r="BX76" s="123"/>
    </row>
    <row r="77" spans="2:76" ht="14" customHeight="1" x14ac:dyDescent="0.35">
      <c r="B77" s="254"/>
      <c r="C77" s="254"/>
      <c r="D77" s="254"/>
      <c r="E77" s="254"/>
      <c r="F77" s="254"/>
      <c r="G77" s="254"/>
      <c r="H77" s="254"/>
      <c r="I77" s="254"/>
      <c r="J77" s="254"/>
      <c r="K77" s="254"/>
      <c r="L77" s="254"/>
      <c r="M77" s="254"/>
      <c r="N77" s="254"/>
      <c r="O77" s="254"/>
      <c r="P77" s="219"/>
      <c r="Q77" s="255"/>
      <c r="R77" s="255"/>
      <c r="S77" s="255"/>
      <c r="T77" s="255"/>
      <c r="U77" s="253"/>
      <c r="V77" s="253"/>
      <c r="W77" s="246"/>
      <c r="X77" s="238"/>
      <c r="Y77" s="123"/>
      <c r="Z77" s="123"/>
      <c r="AA77" s="123"/>
      <c r="AB77" s="123"/>
      <c r="AC77" s="123"/>
      <c r="AD77" s="123"/>
      <c r="AE77" s="123"/>
      <c r="AF77" s="123"/>
      <c r="AG77" s="123"/>
      <c r="AH77" s="123"/>
      <c r="AI77" s="123"/>
      <c r="AJ77" s="123"/>
      <c r="AK77" s="123"/>
      <c r="AL77" s="123"/>
      <c r="AM77" s="123"/>
      <c r="AN77" s="123"/>
      <c r="AO77" s="123"/>
      <c r="AP77" s="123"/>
      <c r="AQ77" s="123"/>
      <c r="AR77" s="123"/>
      <c r="AS77" s="123"/>
      <c r="AT77" s="123"/>
      <c r="AU77" s="123"/>
      <c r="AV77" s="123"/>
      <c r="AW77" s="123"/>
      <c r="AX77" s="123"/>
      <c r="AY77" s="123"/>
      <c r="AZ77" s="123"/>
      <c r="BA77" s="123"/>
      <c r="BB77" s="123"/>
      <c r="BC77" s="123"/>
      <c r="BD77" s="123"/>
      <c r="BE77" s="123"/>
      <c r="BF77" s="123"/>
      <c r="BG77" s="123"/>
      <c r="BH77" s="123"/>
      <c r="BI77" s="123"/>
      <c r="BJ77" s="123"/>
      <c r="BK77" s="123"/>
      <c r="BL77" s="123"/>
      <c r="BM77" s="123"/>
      <c r="BN77" s="123"/>
      <c r="BO77" s="123"/>
      <c r="BP77" s="123"/>
      <c r="BQ77" s="123"/>
      <c r="BR77" s="123"/>
      <c r="BS77" s="123"/>
      <c r="BT77" s="123"/>
      <c r="BU77" s="123"/>
      <c r="BV77" s="123"/>
      <c r="BW77" s="123"/>
      <c r="BX77" s="123"/>
    </row>
    <row r="78" spans="2:76" ht="14" customHeight="1" x14ac:dyDescent="0.35">
      <c r="B78" s="254"/>
      <c r="C78" s="254"/>
      <c r="D78" s="254"/>
      <c r="E78" s="254"/>
      <c r="F78" s="254"/>
      <c r="G78" s="254"/>
      <c r="H78" s="254"/>
      <c r="I78" s="254"/>
      <c r="J78" s="254"/>
      <c r="K78" s="254"/>
      <c r="L78" s="254"/>
      <c r="M78" s="254"/>
      <c r="N78" s="254"/>
      <c r="O78" s="254"/>
      <c r="P78" s="219"/>
      <c r="Q78" s="255"/>
      <c r="R78" s="255"/>
      <c r="S78" s="255"/>
      <c r="T78" s="255"/>
      <c r="U78" s="253"/>
      <c r="V78" s="253"/>
      <c r="W78" s="246"/>
      <c r="X78" s="238"/>
      <c r="Y78" s="123"/>
      <c r="Z78" s="123"/>
      <c r="AA78" s="123"/>
      <c r="AB78" s="123"/>
      <c r="AC78" s="123"/>
      <c r="AD78" s="123"/>
      <c r="AE78" s="123"/>
      <c r="AF78" s="123"/>
      <c r="AG78" s="123"/>
      <c r="AH78" s="123"/>
      <c r="AI78" s="123"/>
      <c r="AJ78" s="123"/>
      <c r="AK78" s="123"/>
      <c r="AL78" s="123"/>
      <c r="AM78" s="123"/>
      <c r="AN78" s="123"/>
      <c r="AO78" s="123"/>
      <c r="AP78" s="123"/>
      <c r="AQ78" s="123"/>
      <c r="AR78" s="123"/>
      <c r="AS78" s="123"/>
      <c r="AT78" s="123"/>
      <c r="AU78" s="123"/>
      <c r="AV78" s="123"/>
      <c r="AW78" s="123"/>
      <c r="AX78" s="123"/>
      <c r="AY78" s="123"/>
      <c r="AZ78" s="123"/>
      <c r="BA78" s="123"/>
      <c r="BB78" s="123"/>
      <c r="BC78" s="123"/>
      <c r="BD78" s="123"/>
      <c r="BE78" s="123"/>
      <c r="BF78" s="123"/>
      <c r="BG78" s="123"/>
      <c r="BH78" s="123"/>
      <c r="BI78" s="123"/>
      <c r="BJ78" s="123"/>
      <c r="BK78" s="123"/>
      <c r="BL78" s="123"/>
      <c r="BM78" s="123"/>
      <c r="BN78" s="123"/>
      <c r="BO78" s="123"/>
      <c r="BP78" s="123"/>
      <c r="BQ78" s="123"/>
      <c r="BR78" s="123"/>
      <c r="BS78" s="123"/>
      <c r="BT78" s="123"/>
      <c r="BU78" s="123"/>
      <c r="BV78" s="123"/>
      <c r="BW78" s="123"/>
      <c r="BX78" s="123"/>
    </row>
    <row r="79" spans="2:76" ht="14" customHeight="1" x14ac:dyDescent="0.35">
      <c r="B79" s="254"/>
      <c r="C79" s="254"/>
      <c r="D79" s="254"/>
      <c r="E79" s="254"/>
      <c r="F79" s="254"/>
      <c r="G79" s="254"/>
      <c r="H79" s="254"/>
      <c r="I79" s="254"/>
      <c r="J79" s="254"/>
      <c r="K79" s="254"/>
      <c r="L79" s="254"/>
      <c r="M79" s="254"/>
      <c r="N79" s="254"/>
      <c r="O79" s="254"/>
      <c r="P79" s="219"/>
      <c r="Q79" s="255"/>
      <c r="R79" s="255"/>
      <c r="S79" s="255"/>
      <c r="T79" s="255"/>
      <c r="U79" s="253"/>
      <c r="V79" s="253"/>
      <c r="W79" s="246"/>
      <c r="X79" s="238"/>
      <c r="Y79" s="123"/>
      <c r="Z79" s="123"/>
      <c r="AA79" s="123"/>
      <c r="AB79" s="123"/>
      <c r="AC79" s="123"/>
      <c r="AD79" s="123"/>
      <c r="AE79" s="123"/>
      <c r="AF79" s="123"/>
      <c r="AG79" s="123"/>
      <c r="AH79" s="123"/>
      <c r="AI79" s="123"/>
      <c r="AJ79" s="123"/>
      <c r="AK79" s="123"/>
      <c r="AL79" s="123"/>
      <c r="AM79" s="123"/>
      <c r="AN79" s="123"/>
      <c r="AO79" s="123"/>
      <c r="AP79" s="123"/>
      <c r="AQ79" s="123"/>
      <c r="AR79" s="123"/>
      <c r="AS79" s="123"/>
      <c r="AT79" s="123"/>
      <c r="AU79" s="123"/>
      <c r="AV79" s="123"/>
      <c r="AW79" s="123"/>
      <c r="AX79" s="123"/>
      <c r="AY79" s="123"/>
      <c r="AZ79" s="123"/>
      <c r="BA79" s="123"/>
      <c r="BB79" s="123"/>
      <c r="BC79" s="123"/>
      <c r="BD79" s="123"/>
      <c r="BE79" s="123"/>
      <c r="BF79" s="123"/>
      <c r="BG79" s="123"/>
      <c r="BH79" s="123"/>
      <c r="BI79" s="123"/>
      <c r="BJ79" s="123"/>
      <c r="BK79" s="123"/>
      <c r="BL79" s="123"/>
      <c r="BM79" s="123"/>
      <c r="BN79" s="123"/>
      <c r="BO79" s="123"/>
      <c r="BP79" s="123"/>
      <c r="BQ79" s="123"/>
      <c r="BR79" s="123"/>
      <c r="BS79" s="123"/>
      <c r="BT79" s="123"/>
      <c r="BU79" s="123"/>
      <c r="BV79" s="123"/>
      <c r="BW79" s="123"/>
      <c r="BX79" s="123"/>
    </row>
    <row r="80" spans="2:76" ht="14" customHeight="1" x14ac:dyDescent="0.35">
      <c r="B80" s="254"/>
      <c r="C80" s="254"/>
      <c r="D80" s="254"/>
      <c r="E80" s="254"/>
      <c r="F80" s="254"/>
      <c r="G80" s="254"/>
      <c r="H80" s="254"/>
      <c r="I80" s="254"/>
      <c r="J80" s="254"/>
      <c r="K80" s="254"/>
      <c r="L80" s="254"/>
      <c r="M80" s="254"/>
      <c r="N80" s="254"/>
      <c r="O80" s="254"/>
      <c r="P80" s="219"/>
      <c r="Q80" s="255"/>
      <c r="R80" s="255"/>
      <c r="S80" s="255"/>
      <c r="T80" s="255"/>
      <c r="U80" s="253"/>
      <c r="V80" s="253"/>
      <c r="W80" s="246"/>
      <c r="X80" s="238"/>
      <c r="Y80" s="123"/>
      <c r="Z80" s="123"/>
      <c r="AA80" s="123"/>
      <c r="AB80" s="123"/>
      <c r="AC80" s="123"/>
      <c r="AD80" s="123"/>
      <c r="AE80" s="123"/>
      <c r="AF80" s="123"/>
      <c r="AG80" s="123"/>
      <c r="AH80" s="123"/>
      <c r="AI80" s="123"/>
      <c r="AJ80" s="123"/>
      <c r="AK80" s="123"/>
      <c r="AL80" s="123"/>
      <c r="AM80" s="123"/>
      <c r="AN80" s="123"/>
      <c r="AO80" s="123"/>
      <c r="AP80" s="123"/>
      <c r="AQ80" s="123"/>
      <c r="AR80" s="123"/>
      <c r="AS80" s="123"/>
      <c r="AT80" s="123"/>
      <c r="AU80" s="123"/>
      <c r="AV80" s="123"/>
      <c r="AW80" s="123"/>
      <c r="AX80" s="123"/>
      <c r="AY80" s="123"/>
      <c r="AZ80" s="123"/>
      <c r="BA80" s="123"/>
      <c r="BB80" s="123"/>
      <c r="BC80" s="123"/>
      <c r="BD80" s="123"/>
      <c r="BE80" s="123"/>
      <c r="BF80" s="123"/>
      <c r="BG80" s="123"/>
      <c r="BH80" s="123"/>
      <c r="BI80" s="123"/>
      <c r="BJ80" s="123"/>
      <c r="BK80" s="123"/>
      <c r="BL80" s="123"/>
      <c r="BM80" s="123"/>
      <c r="BN80" s="123"/>
      <c r="BO80" s="123"/>
      <c r="BP80" s="123"/>
      <c r="BQ80" s="123"/>
      <c r="BR80" s="123"/>
      <c r="BS80" s="123"/>
      <c r="BT80" s="123"/>
      <c r="BU80" s="123"/>
      <c r="BV80" s="123"/>
      <c r="BW80" s="123"/>
      <c r="BX80" s="123"/>
    </row>
    <row r="81" spans="2:76" ht="14" customHeight="1" x14ac:dyDescent="0.35">
      <c r="B81" s="254"/>
      <c r="C81" s="254"/>
      <c r="D81" s="254"/>
      <c r="E81" s="254"/>
      <c r="F81" s="254"/>
      <c r="G81" s="254"/>
      <c r="H81" s="254"/>
      <c r="I81" s="254"/>
      <c r="J81" s="254"/>
      <c r="K81" s="254"/>
      <c r="L81" s="254"/>
      <c r="M81" s="254"/>
      <c r="N81" s="254"/>
      <c r="O81" s="254"/>
      <c r="P81" s="219"/>
      <c r="Q81" s="255"/>
      <c r="R81" s="255"/>
      <c r="S81" s="255"/>
      <c r="T81" s="255"/>
      <c r="U81" s="253"/>
      <c r="V81" s="253"/>
      <c r="W81" s="246"/>
      <c r="X81" s="238"/>
      <c r="Y81" s="123"/>
      <c r="Z81" s="123"/>
      <c r="AA81" s="123"/>
      <c r="AB81" s="123"/>
      <c r="AC81" s="123"/>
      <c r="AD81" s="123"/>
      <c r="AE81" s="123"/>
      <c r="AF81" s="123"/>
      <c r="AG81" s="123"/>
      <c r="AH81" s="123"/>
      <c r="AI81" s="123"/>
      <c r="AJ81" s="123"/>
      <c r="AK81" s="123"/>
      <c r="AL81" s="123"/>
      <c r="AM81" s="123"/>
      <c r="AN81" s="123"/>
      <c r="AO81" s="123"/>
      <c r="AP81" s="123"/>
      <c r="AQ81" s="123"/>
      <c r="AR81" s="123"/>
      <c r="AS81" s="123"/>
      <c r="AT81" s="123"/>
      <c r="AU81" s="123"/>
      <c r="AV81" s="123"/>
      <c r="AW81" s="123"/>
      <c r="AX81" s="123"/>
      <c r="AY81" s="123"/>
      <c r="AZ81" s="123"/>
      <c r="BA81" s="123"/>
      <c r="BB81" s="123"/>
      <c r="BC81" s="123"/>
      <c r="BD81" s="123"/>
      <c r="BE81" s="123"/>
      <c r="BF81" s="123"/>
      <c r="BG81" s="123"/>
      <c r="BH81" s="123"/>
      <c r="BI81" s="123"/>
      <c r="BJ81" s="123"/>
      <c r="BK81" s="123"/>
      <c r="BL81" s="123"/>
      <c r="BM81" s="123"/>
      <c r="BN81" s="123"/>
      <c r="BO81" s="123"/>
      <c r="BP81" s="123"/>
      <c r="BQ81" s="123"/>
      <c r="BR81" s="123"/>
      <c r="BS81" s="123"/>
      <c r="BT81" s="123"/>
      <c r="BU81" s="123"/>
      <c r="BV81" s="123"/>
      <c r="BW81" s="123"/>
      <c r="BX81" s="123"/>
    </row>
    <row r="82" spans="2:76" ht="14" customHeight="1" x14ac:dyDescent="0.35">
      <c r="B82" s="254"/>
      <c r="C82" s="254"/>
      <c r="D82" s="254"/>
      <c r="E82" s="254"/>
      <c r="F82" s="254"/>
      <c r="G82" s="254"/>
      <c r="H82" s="254"/>
      <c r="I82" s="254"/>
      <c r="J82" s="254"/>
      <c r="K82" s="254"/>
      <c r="L82" s="254"/>
      <c r="M82" s="254"/>
      <c r="N82" s="254"/>
      <c r="O82" s="254"/>
      <c r="P82" s="219"/>
      <c r="Q82" s="255"/>
      <c r="R82" s="255"/>
      <c r="S82" s="255"/>
      <c r="T82" s="255"/>
      <c r="U82" s="253"/>
      <c r="V82" s="253"/>
      <c r="W82" s="246"/>
      <c r="X82" s="238"/>
      <c r="Y82" s="123"/>
      <c r="Z82" s="123"/>
      <c r="AA82" s="123"/>
      <c r="AB82" s="123"/>
      <c r="AC82" s="123"/>
      <c r="AD82" s="123"/>
      <c r="AE82" s="123"/>
      <c r="AF82" s="123"/>
      <c r="AG82" s="123"/>
      <c r="AH82" s="123"/>
      <c r="AI82" s="123"/>
      <c r="AJ82" s="123"/>
      <c r="AK82" s="123"/>
      <c r="AL82" s="123"/>
      <c r="AM82" s="123"/>
      <c r="AN82" s="123"/>
      <c r="AO82" s="123"/>
      <c r="AP82" s="123"/>
      <c r="AQ82" s="123"/>
      <c r="AR82" s="123"/>
      <c r="AS82" s="123"/>
      <c r="AT82" s="123"/>
      <c r="AU82" s="123"/>
      <c r="AV82" s="123"/>
      <c r="AW82" s="123"/>
      <c r="AX82" s="123"/>
      <c r="AY82" s="123"/>
      <c r="AZ82" s="123"/>
      <c r="BA82" s="123"/>
      <c r="BB82" s="123"/>
      <c r="BC82" s="123"/>
      <c r="BD82" s="123"/>
      <c r="BE82" s="123"/>
      <c r="BF82" s="123"/>
      <c r="BG82" s="123"/>
      <c r="BH82" s="123"/>
      <c r="BI82" s="123"/>
      <c r="BJ82" s="123"/>
      <c r="BK82" s="123"/>
      <c r="BL82" s="123"/>
      <c r="BM82" s="123"/>
      <c r="BN82" s="123"/>
      <c r="BO82" s="123"/>
      <c r="BP82" s="123"/>
      <c r="BQ82" s="123"/>
      <c r="BR82" s="123"/>
      <c r="BS82" s="123"/>
      <c r="BT82" s="123"/>
      <c r="BU82" s="123"/>
      <c r="BV82" s="123"/>
      <c r="BW82" s="123"/>
      <c r="BX82" s="123"/>
    </row>
    <row r="83" spans="2:76" ht="14" customHeight="1" x14ac:dyDescent="0.35">
      <c r="B83" s="254"/>
      <c r="C83" s="254"/>
      <c r="D83" s="254"/>
      <c r="E83" s="254"/>
      <c r="F83" s="254"/>
      <c r="G83" s="254"/>
      <c r="H83" s="254"/>
      <c r="I83" s="254"/>
      <c r="J83" s="254"/>
      <c r="K83" s="254"/>
      <c r="L83" s="254"/>
      <c r="M83" s="254"/>
      <c r="N83" s="254"/>
      <c r="O83" s="254"/>
      <c r="P83" s="219"/>
      <c r="Q83" s="255"/>
      <c r="R83" s="255"/>
      <c r="S83" s="255"/>
      <c r="T83" s="255"/>
      <c r="U83" s="253"/>
      <c r="V83" s="253"/>
      <c r="W83" s="246"/>
      <c r="X83" s="238"/>
      <c r="Y83" s="123"/>
      <c r="Z83" s="123"/>
      <c r="AA83" s="123"/>
      <c r="AB83" s="123"/>
      <c r="AC83" s="123"/>
      <c r="AD83" s="123"/>
      <c r="AE83" s="123"/>
      <c r="AF83" s="123"/>
      <c r="AG83" s="123"/>
      <c r="AH83" s="123"/>
      <c r="AI83" s="123"/>
      <c r="AJ83" s="123"/>
      <c r="AK83" s="123"/>
      <c r="AL83" s="123"/>
      <c r="AM83" s="123"/>
      <c r="AN83" s="123"/>
      <c r="AO83" s="123"/>
      <c r="AP83" s="123"/>
      <c r="AQ83" s="123"/>
      <c r="AR83" s="123"/>
      <c r="AS83" s="123"/>
      <c r="AT83" s="123"/>
      <c r="AU83" s="123"/>
      <c r="AV83" s="123"/>
      <c r="AW83" s="123"/>
      <c r="AX83" s="123"/>
      <c r="AY83" s="123"/>
      <c r="AZ83" s="123"/>
      <c r="BA83" s="123"/>
      <c r="BB83" s="123"/>
      <c r="BC83" s="123"/>
      <c r="BD83" s="123"/>
      <c r="BE83" s="123"/>
      <c r="BF83" s="123"/>
      <c r="BG83" s="123"/>
      <c r="BH83" s="123"/>
      <c r="BI83" s="123"/>
      <c r="BJ83" s="123"/>
      <c r="BK83" s="123"/>
      <c r="BL83" s="123"/>
      <c r="BM83" s="123"/>
      <c r="BN83" s="123"/>
      <c r="BO83" s="123"/>
      <c r="BP83" s="123"/>
      <c r="BQ83" s="123"/>
      <c r="BR83" s="123"/>
      <c r="BS83" s="123"/>
      <c r="BT83" s="123"/>
      <c r="BU83" s="123"/>
      <c r="BV83" s="123"/>
      <c r="BW83" s="123"/>
      <c r="BX83" s="123"/>
    </row>
    <row r="84" spans="2:76" ht="14" customHeight="1" x14ac:dyDescent="0.35">
      <c r="B84" s="254"/>
      <c r="C84" s="254"/>
      <c r="D84" s="254"/>
      <c r="E84" s="254"/>
      <c r="F84" s="254"/>
      <c r="G84" s="254"/>
      <c r="H84" s="254"/>
      <c r="I84" s="254"/>
      <c r="J84" s="254"/>
      <c r="K84" s="254"/>
      <c r="L84" s="254"/>
      <c r="M84" s="254"/>
      <c r="N84" s="254"/>
      <c r="O84" s="254"/>
      <c r="P84" s="219"/>
      <c r="Q84" s="255"/>
      <c r="R84" s="255"/>
      <c r="S84" s="255"/>
      <c r="T84" s="255"/>
      <c r="U84" s="253"/>
      <c r="V84" s="253"/>
      <c r="W84" s="246"/>
      <c r="X84" s="238"/>
      <c r="Y84" s="123"/>
      <c r="Z84" s="123"/>
      <c r="AA84" s="123"/>
      <c r="AB84" s="123"/>
      <c r="AC84" s="123"/>
      <c r="AD84" s="123"/>
      <c r="AE84" s="123"/>
      <c r="AF84" s="123"/>
      <c r="AG84" s="123"/>
      <c r="AH84" s="123"/>
      <c r="AI84" s="123"/>
      <c r="AJ84" s="123"/>
      <c r="AK84" s="123"/>
      <c r="AL84" s="123"/>
      <c r="AM84" s="123"/>
      <c r="AN84" s="123"/>
      <c r="AO84" s="123"/>
      <c r="AP84" s="123"/>
      <c r="AQ84" s="123"/>
      <c r="AR84" s="123"/>
      <c r="AS84" s="123"/>
      <c r="AT84" s="123"/>
      <c r="AU84" s="123"/>
      <c r="AV84" s="123"/>
      <c r="AW84" s="123"/>
      <c r="AX84" s="123"/>
      <c r="AY84" s="123"/>
      <c r="AZ84" s="123"/>
      <c r="BA84" s="123"/>
      <c r="BB84" s="123"/>
      <c r="BC84" s="123"/>
      <c r="BD84" s="123"/>
      <c r="BE84" s="123"/>
      <c r="BF84" s="123"/>
      <c r="BG84" s="123"/>
      <c r="BH84" s="123"/>
      <c r="BI84" s="123"/>
      <c r="BJ84" s="123"/>
      <c r="BK84" s="123"/>
      <c r="BL84" s="123"/>
      <c r="BM84" s="123"/>
      <c r="BN84" s="123"/>
      <c r="BO84" s="123"/>
      <c r="BP84" s="123"/>
      <c r="BQ84" s="123"/>
      <c r="BR84" s="123"/>
      <c r="BS84" s="123"/>
      <c r="BT84" s="123"/>
      <c r="BU84" s="123"/>
      <c r="BV84" s="123"/>
      <c r="BW84" s="123"/>
      <c r="BX84" s="123"/>
    </row>
    <row r="85" spans="2:76" s="123" customFormat="1" ht="14" customHeight="1" x14ac:dyDescent="0.35">
      <c r="B85" s="254"/>
      <c r="C85" s="254"/>
      <c r="D85" s="254"/>
      <c r="E85" s="254"/>
      <c r="F85" s="254"/>
      <c r="G85" s="254"/>
      <c r="H85" s="254"/>
      <c r="I85" s="254"/>
      <c r="J85" s="254"/>
      <c r="K85" s="254"/>
      <c r="L85" s="254"/>
      <c r="M85" s="254"/>
      <c r="N85" s="254"/>
      <c r="O85" s="254"/>
      <c r="P85" s="219"/>
      <c r="Q85" s="255"/>
      <c r="R85" s="255"/>
      <c r="S85" s="255"/>
      <c r="T85" s="255"/>
      <c r="U85" s="253"/>
      <c r="V85" s="253"/>
      <c r="W85" s="246"/>
      <c r="X85" s="238"/>
    </row>
    <row r="86" spans="2:76" s="123" customFormat="1" ht="14" customHeight="1" x14ac:dyDescent="0.35">
      <c r="B86" s="254"/>
      <c r="C86" s="254"/>
      <c r="D86" s="254"/>
      <c r="E86" s="254"/>
      <c r="F86" s="254"/>
      <c r="G86" s="254"/>
      <c r="H86" s="254"/>
      <c r="I86" s="254"/>
      <c r="J86" s="254"/>
      <c r="K86" s="254"/>
      <c r="L86" s="254"/>
      <c r="M86" s="254"/>
      <c r="N86" s="254"/>
      <c r="O86" s="254"/>
      <c r="P86" s="219"/>
      <c r="Q86" s="255"/>
      <c r="R86" s="255"/>
      <c r="S86" s="255"/>
      <c r="T86" s="255"/>
      <c r="U86" s="253"/>
      <c r="V86" s="253"/>
      <c r="W86" s="246"/>
      <c r="X86" s="238"/>
    </row>
    <row r="87" spans="2:76" s="123" customFormat="1" ht="14" customHeight="1" x14ac:dyDescent="0.35">
      <c r="B87" s="254"/>
      <c r="C87" s="254"/>
      <c r="D87" s="254"/>
      <c r="E87" s="254"/>
      <c r="F87" s="254"/>
      <c r="G87" s="254"/>
      <c r="H87" s="254"/>
      <c r="I87" s="254"/>
      <c r="J87" s="254"/>
      <c r="K87" s="254"/>
      <c r="L87" s="254"/>
      <c r="M87" s="254"/>
      <c r="N87" s="254"/>
      <c r="O87" s="254"/>
      <c r="P87" s="219"/>
      <c r="Q87" s="255"/>
      <c r="R87" s="255"/>
      <c r="S87" s="255"/>
      <c r="T87" s="255"/>
      <c r="U87" s="253"/>
      <c r="V87" s="253"/>
      <c r="W87" s="246"/>
      <c r="X87" s="238"/>
    </row>
    <row r="88" spans="2:76" s="123" customFormat="1" ht="14" customHeight="1" x14ac:dyDescent="0.35">
      <c r="B88" s="254"/>
      <c r="C88" s="254"/>
      <c r="D88" s="254"/>
      <c r="E88" s="254"/>
      <c r="F88" s="254"/>
      <c r="G88" s="254"/>
      <c r="H88" s="254"/>
      <c r="I88" s="254"/>
      <c r="J88" s="254"/>
      <c r="K88" s="254"/>
      <c r="L88" s="254"/>
      <c r="M88" s="254"/>
      <c r="N88" s="254"/>
      <c r="O88" s="254"/>
      <c r="P88" s="219"/>
      <c r="Q88" s="255"/>
      <c r="R88" s="255"/>
      <c r="S88" s="255"/>
      <c r="T88" s="255"/>
      <c r="U88" s="253"/>
      <c r="V88" s="253"/>
      <c r="W88" s="246"/>
      <c r="X88" s="238"/>
    </row>
    <row r="89" spans="2:76" s="123" customFormat="1" ht="14" customHeight="1" x14ac:dyDescent="0.35">
      <c r="B89" s="254"/>
      <c r="C89" s="254"/>
      <c r="D89" s="254"/>
      <c r="E89" s="254"/>
      <c r="F89" s="254"/>
      <c r="G89" s="254"/>
      <c r="H89" s="254"/>
      <c r="I89" s="254"/>
      <c r="J89" s="254"/>
      <c r="K89" s="254"/>
      <c r="L89" s="254"/>
      <c r="M89" s="254"/>
      <c r="N89" s="254"/>
      <c r="O89" s="254"/>
      <c r="P89" s="219"/>
      <c r="Q89" s="255"/>
      <c r="R89" s="255"/>
      <c r="S89" s="255"/>
      <c r="T89" s="255"/>
      <c r="U89" s="253"/>
      <c r="V89" s="253"/>
      <c r="W89" s="246"/>
      <c r="X89" s="238"/>
    </row>
    <row r="90" spans="2:76" s="123" customFormat="1" ht="14" customHeight="1" x14ac:dyDescent="0.35">
      <c r="B90" s="254"/>
      <c r="C90" s="254"/>
      <c r="D90" s="254"/>
      <c r="E90" s="254"/>
      <c r="F90" s="254"/>
      <c r="G90" s="254"/>
      <c r="H90" s="254"/>
      <c r="I90" s="254"/>
      <c r="J90" s="254"/>
      <c r="K90" s="254"/>
      <c r="L90" s="254"/>
      <c r="M90" s="254"/>
      <c r="N90" s="254"/>
      <c r="O90" s="254"/>
      <c r="P90" s="219"/>
      <c r="Q90" s="255"/>
      <c r="R90" s="255"/>
      <c r="S90" s="255"/>
      <c r="T90" s="255"/>
      <c r="U90" s="253"/>
      <c r="V90" s="253"/>
      <c r="W90" s="246"/>
      <c r="X90" s="238"/>
    </row>
    <row r="91" spans="2:76" s="123" customFormat="1" ht="14" customHeight="1" x14ac:dyDescent="0.35">
      <c r="B91" s="254"/>
      <c r="C91" s="254"/>
      <c r="D91" s="254"/>
      <c r="E91" s="254"/>
      <c r="F91" s="254"/>
      <c r="G91" s="254"/>
      <c r="H91" s="254"/>
      <c r="I91" s="254"/>
      <c r="J91" s="254"/>
      <c r="K91" s="254"/>
      <c r="L91" s="254"/>
      <c r="M91" s="254"/>
      <c r="N91" s="254"/>
      <c r="O91" s="254"/>
      <c r="P91" s="219"/>
      <c r="Q91" s="255"/>
      <c r="R91" s="255"/>
      <c r="S91" s="255"/>
      <c r="T91" s="255"/>
      <c r="U91" s="253"/>
      <c r="V91" s="253"/>
      <c r="W91" s="246"/>
      <c r="X91" s="238"/>
    </row>
    <row r="92" spans="2:76" s="123" customFormat="1" ht="14" customHeight="1" x14ac:dyDescent="0.35">
      <c r="B92" s="254"/>
      <c r="C92" s="254"/>
      <c r="D92" s="254"/>
      <c r="E92" s="254"/>
      <c r="F92" s="254"/>
      <c r="G92" s="254"/>
      <c r="H92" s="254"/>
      <c r="I92" s="254"/>
      <c r="J92" s="254"/>
      <c r="K92" s="254"/>
      <c r="L92" s="254"/>
      <c r="M92" s="254"/>
      <c r="N92" s="254"/>
      <c r="O92" s="254"/>
      <c r="P92" s="219"/>
      <c r="Q92" s="255"/>
      <c r="R92" s="255"/>
      <c r="S92" s="255"/>
      <c r="T92" s="255"/>
      <c r="U92" s="253"/>
      <c r="V92" s="253"/>
      <c r="W92" s="246"/>
      <c r="X92" s="238"/>
    </row>
    <row r="93" spans="2:76" s="123" customFormat="1" ht="14" customHeight="1" x14ac:dyDescent="0.35">
      <c r="B93" s="254"/>
      <c r="C93" s="254"/>
      <c r="D93" s="254"/>
      <c r="E93" s="254"/>
      <c r="F93" s="254"/>
      <c r="G93" s="254"/>
      <c r="H93" s="254"/>
      <c r="I93" s="254"/>
      <c r="J93" s="254"/>
      <c r="K93" s="254"/>
      <c r="L93" s="254"/>
      <c r="M93" s="254"/>
      <c r="N93" s="254"/>
      <c r="O93" s="254"/>
      <c r="P93" s="219"/>
      <c r="Q93" s="255"/>
      <c r="R93" s="255"/>
      <c r="S93" s="255"/>
      <c r="T93" s="255"/>
      <c r="U93" s="253"/>
      <c r="V93" s="253"/>
      <c r="W93" s="246"/>
      <c r="X93" s="238"/>
    </row>
    <row r="94" spans="2:76" s="123" customFormat="1" ht="14" customHeight="1" x14ac:dyDescent="0.35">
      <c r="B94" s="254"/>
      <c r="C94" s="254"/>
      <c r="D94" s="254"/>
      <c r="E94" s="254"/>
      <c r="F94" s="254"/>
      <c r="G94" s="254"/>
      <c r="H94" s="254"/>
      <c r="I94" s="254"/>
      <c r="J94" s="254"/>
      <c r="K94" s="254"/>
      <c r="L94" s="254"/>
      <c r="M94" s="254"/>
      <c r="N94" s="254"/>
      <c r="O94" s="254"/>
      <c r="P94" s="219"/>
      <c r="Q94" s="255"/>
      <c r="R94" s="255"/>
      <c r="S94" s="255"/>
      <c r="T94" s="255"/>
      <c r="U94" s="253"/>
      <c r="V94" s="253"/>
      <c r="W94" s="246"/>
      <c r="X94" s="238"/>
    </row>
    <row r="95" spans="2:76" s="123" customFormat="1" ht="14" customHeight="1" x14ac:dyDescent="0.35">
      <c r="B95" s="254"/>
      <c r="C95" s="254"/>
      <c r="D95" s="254"/>
      <c r="E95" s="254"/>
      <c r="F95" s="254"/>
      <c r="G95" s="254"/>
      <c r="H95" s="254"/>
      <c r="I95" s="254"/>
      <c r="J95" s="254"/>
      <c r="K95" s="254"/>
      <c r="L95" s="254"/>
      <c r="M95" s="254"/>
      <c r="N95" s="254"/>
      <c r="O95" s="254"/>
      <c r="P95" s="219"/>
      <c r="Q95" s="255"/>
      <c r="R95" s="255"/>
      <c r="S95" s="255"/>
      <c r="T95" s="255"/>
      <c r="U95" s="253"/>
      <c r="V95" s="253"/>
      <c r="W95" s="246"/>
      <c r="X95" s="238"/>
    </row>
    <row r="96" spans="2:76" s="123" customFormat="1" ht="14" customHeight="1" x14ac:dyDescent="0.35">
      <c r="B96" s="254"/>
      <c r="C96" s="254"/>
      <c r="D96" s="254"/>
      <c r="E96" s="254"/>
      <c r="F96" s="254"/>
      <c r="G96" s="254"/>
      <c r="H96" s="254"/>
      <c r="I96" s="254"/>
      <c r="J96" s="254"/>
      <c r="K96" s="254"/>
      <c r="L96" s="254"/>
      <c r="M96" s="254"/>
      <c r="N96" s="254"/>
      <c r="O96" s="254"/>
      <c r="P96" s="219"/>
      <c r="Q96" s="255"/>
      <c r="R96" s="255"/>
      <c r="S96" s="255"/>
      <c r="T96" s="255"/>
      <c r="U96" s="253"/>
      <c r="V96" s="253"/>
      <c r="W96" s="246"/>
      <c r="X96" s="238"/>
    </row>
    <row r="97" spans="2:24" s="123" customFormat="1" ht="14" customHeight="1" x14ac:dyDescent="0.35">
      <c r="B97" s="254"/>
      <c r="C97" s="254"/>
      <c r="D97" s="254"/>
      <c r="E97" s="254"/>
      <c r="F97" s="254"/>
      <c r="G97" s="254"/>
      <c r="H97" s="254"/>
      <c r="I97" s="254"/>
      <c r="J97" s="254"/>
      <c r="K97" s="254"/>
      <c r="L97" s="254"/>
      <c r="M97" s="254"/>
      <c r="N97" s="254"/>
      <c r="O97" s="254"/>
      <c r="P97" s="219"/>
      <c r="Q97" s="255"/>
      <c r="R97" s="255"/>
      <c r="S97" s="255"/>
      <c r="T97" s="255"/>
      <c r="U97" s="253"/>
      <c r="V97" s="253"/>
      <c r="W97" s="246"/>
      <c r="X97" s="238"/>
    </row>
    <row r="98" spans="2:24" s="123" customFormat="1" ht="14" customHeight="1" x14ac:dyDescent="0.35">
      <c r="B98" s="254"/>
      <c r="C98" s="254"/>
      <c r="D98" s="254"/>
      <c r="E98" s="254"/>
      <c r="F98" s="254"/>
      <c r="G98" s="254"/>
      <c r="H98" s="254"/>
      <c r="I98" s="254"/>
      <c r="J98" s="254"/>
      <c r="K98" s="254"/>
      <c r="L98" s="254"/>
      <c r="M98" s="254"/>
      <c r="N98" s="254"/>
      <c r="O98" s="254"/>
      <c r="P98" s="219"/>
      <c r="Q98" s="255"/>
      <c r="R98" s="255"/>
      <c r="S98" s="255"/>
      <c r="T98" s="255"/>
      <c r="U98" s="253"/>
      <c r="V98" s="253"/>
      <c r="W98" s="246"/>
      <c r="X98" s="238"/>
    </row>
    <row r="99" spans="2:24" s="123" customFormat="1" ht="14" customHeight="1" x14ac:dyDescent="0.35">
      <c r="B99" s="254"/>
      <c r="C99" s="254"/>
      <c r="D99" s="254"/>
      <c r="E99" s="254"/>
      <c r="F99" s="254"/>
      <c r="G99" s="254"/>
      <c r="H99" s="254"/>
      <c r="I99" s="254"/>
      <c r="J99" s="254"/>
      <c r="K99" s="254"/>
      <c r="L99" s="254"/>
      <c r="M99" s="254"/>
      <c r="N99" s="254"/>
      <c r="O99" s="254"/>
      <c r="P99" s="219"/>
      <c r="Q99" s="255"/>
      <c r="R99" s="255"/>
      <c r="S99" s="255"/>
      <c r="T99" s="255"/>
      <c r="U99" s="253"/>
      <c r="V99" s="253"/>
      <c r="W99" s="246"/>
      <c r="X99" s="238"/>
    </row>
    <row r="100" spans="2:24" s="123" customFormat="1" ht="14" customHeight="1" x14ac:dyDescent="0.35">
      <c r="B100" s="254"/>
      <c r="C100" s="254"/>
      <c r="D100" s="254"/>
      <c r="E100" s="254"/>
      <c r="F100" s="254"/>
      <c r="G100" s="254"/>
      <c r="H100" s="254"/>
      <c r="I100" s="254"/>
      <c r="J100" s="254"/>
      <c r="K100" s="254"/>
      <c r="L100" s="254"/>
      <c r="M100" s="254"/>
      <c r="N100" s="254"/>
      <c r="O100" s="254"/>
      <c r="P100" s="238"/>
      <c r="Q100" s="255"/>
      <c r="R100" s="255"/>
      <c r="S100" s="255"/>
      <c r="T100" s="255"/>
      <c r="U100" s="253"/>
      <c r="V100" s="253"/>
      <c r="W100" s="238"/>
      <c r="X100" s="238"/>
    </row>
    <row r="101" spans="2:24" s="123" customFormat="1" ht="14" customHeight="1" x14ac:dyDescent="0.35">
      <c r="B101" s="254"/>
      <c r="C101" s="254"/>
      <c r="D101" s="254"/>
      <c r="E101" s="254"/>
      <c r="F101" s="254"/>
      <c r="G101" s="254"/>
      <c r="H101" s="254"/>
      <c r="I101" s="254"/>
      <c r="J101" s="254"/>
      <c r="K101" s="254"/>
      <c r="L101" s="254"/>
      <c r="M101" s="254"/>
      <c r="N101" s="254"/>
      <c r="O101" s="254"/>
      <c r="P101" s="238"/>
      <c r="Q101" s="255"/>
      <c r="R101" s="255"/>
      <c r="S101" s="255"/>
      <c r="T101" s="255"/>
      <c r="U101" s="253"/>
      <c r="V101" s="253"/>
      <c r="W101" s="238"/>
      <c r="X101" s="238"/>
    </row>
    <row r="102" spans="2:24" s="123" customFormat="1" ht="14" customHeight="1" x14ac:dyDescent="0.35">
      <c r="B102" s="254"/>
      <c r="C102" s="254"/>
      <c r="D102" s="254"/>
      <c r="E102" s="254"/>
      <c r="F102" s="254"/>
      <c r="G102" s="254"/>
      <c r="H102" s="254"/>
      <c r="I102" s="254"/>
      <c r="J102" s="254"/>
      <c r="K102" s="254"/>
      <c r="L102" s="254"/>
      <c r="M102" s="254"/>
      <c r="N102" s="254"/>
      <c r="O102" s="254"/>
      <c r="P102" s="238"/>
      <c r="Q102" s="255"/>
      <c r="R102" s="255"/>
      <c r="S102" s="255"/>
      <c r="T102" s="255"/>
      <c r="U102" s="253"/>
      <c r="V102" s="253"/>
      <c r="W102" s="238"/>
      <c r="X102" s="238"/>
    </row>
    <row r="103" spans="2:24" s="123" customFormat="1" ht="14" customHeight="1" x14ac:dyDescent="0.35">
      <c r="B103" s="254"/>
      <c r="C103" s="254"/>
      <c r="D103" s="254"/>
      <c r="E103" s="254"/>
      <c r="F103" s="254"/>
      <c r="G103" s="254"/>
      <c r="H103" s="254"/>
      <c r="I103" s="254"/>
      <c r="J103" s="254"/>
      <c r="K103" s="254"/>
      <c r="L103" s="254"/>
      <c r="M103" s="254"/>
      <c r="N103" s="254"/>
      <c r="O103" s="254"/>
      <c r="P103" s="238"/>
      <c r="Q103" s="255"/>
      <c r="R103" s="255"/>
      <c r="S103" s="255"/>
      <c r="T103" s="255"/>
      <c r="U103" s="253"/>
      <c r="V103" s="253"/>
      <c r="W103" s="238"/>
      <c r="X103" s="238"/>
    </row>
    <row r="104" spans="2:24" s="123" customFormat="1" ht="14" customHeight="1" x14ac:dyDescent="0.35">
      <c r="B104" s="254"/>
      <c r="C104" s="254"/>
      <c r="D104" s="254"/>
      <c r="E104" s="254"/>
      <c r="F104" s="254"/>
      <c r="G104" s="254"/>
      <c r="H104" s="254"/>
      <c r="I104" s="254"/>
      <c r="J104" s="254"/>
      <c r="K104" s="254"/>
      <c r="L104" s="254"/>
      <c r="M104" s="254"/>
      <c r="N104" s="254"/>
      <c r="O104" s="254"/>
      <c r="P104" s="238"/>
      <c r="Q104" s="255"/>
      <c r="R104" s="255"/>
      <c r="S104" s="255"/>
      <c r="T104" s="255"/>
      <c r="U104" s="253"/>
      <c r="V104" s="253"/>
      <c r="W104" s="238"/>
      <c r="X104" s="238"/>
    </row>
    <row r="105" spans="2:24" s="123" customFormat="1" ht="14" customHeight="1" x14ac:dyDescent="0.35">
      <c r="B105" s="254"/>
      <c r="C105" s="254"/>
      <c r="D105" s="254"/>
      <c r="E105" s="254"/>
      <c r="F105" s="254"/>
      <c r="G105" s="254"/>
      <c r="H105" s="254"/>
      <c r="I105" s="254"/>
      <c r="J105" s="254"/>
      <c r="K105" s="254"/>
      <c r="L105" s="254"/>
      <c r="M105" s="254"/>
      <c r="N105" s="254"/>
      <c r="O105" s="254"/>
      <c r="P105" s="238"/>
      <c r="Q105" s="255"/>
      <c r="R105" s="255"/>
      <c r="S105" s="255"/>
      <c r="T105" s="255"/>
      <c r="U105" s="253"/>
      <c r="V105" s="253"/>
      <c r="W105" s="238"/>
      <c r="X105" s="238"/>
    </row>
    <row r="106" spans="2:24" s="123" customFormat="1" ht="14" customHeight="1" x14ac:dyDescent="0.35">
      <c r="B106" s="254"/>
      <c r="C106" s="254"/>
      <c r="D106" s="254"/>
      <c r="E106" s="254"/>
      <c r="F106" s="254"/>
      <c r="G106" s="254"/>
      <c r="H106" s="254"/>
      <c r="I106" s="254"/>
      <c r="J106" s="254"/>
      <c r="K106" s="254"/>
      <c r="L106" s="254"/>
      <c r="M106" s="254"/>
      <c r="N106" s="254"/>
      <c r="O106" s="254"/>
      <c r="P106" s="238"/>
      <c r="Q106" s="255"/>
      <c r="R106" s="255"/>
      <c r="S106" s="255"/>
      <c r="T106" s="255"/>
      <c r="U106" s="253"/>
      <c r="V106" s="253"/>
      <c r="W106" s="238"/>
      <c r="X106" s="238"/>
    </row>
    <row r="107" spans="2:24" s="123" customFormat="1" ht="14" customHeight="1" x14ac:dyDescent="0.35">
      <c r="B107" s="254"/>
      <c r="C107" s="254"/>
      <c r="D107" s="254"/>
      <c r="E107" s="254"/>
      <c r="F107" s="254"/>
      <c r="G107" s="254"/>
      <c r="H107" s="254"/>
      <c r="I107" s="254"/>
      <c r="J107" s="254"/>
      <c r="K107" s="254"/>
      <c r="L107" s="254"/>
      <c r="M107" s="254"/>
      <c r="N107" s="254"/>
      <c r="O107" s="254"/>
      <c r="P107" s="238"/>
      <c r="Q107" s="255"/>
      <c r="R107" s="255"/>
      <c r="S107" s="255"/>
      <c r="T107" s="255"/>
      <c r="U107" s="253"/>
      <c r="V107" s="253"/>
      <c r="W107" s="238"/>
      <c r="X107" s="238"/>
    </row>
    <row r="108" spans="2:24" s="123" customFormat="1" ht="14" customHeight="1" x14ac:dyDescent="0.35">
      <c r="B108" s="254"/>
      <c r="C108" s="254"/>
      <c r="D108" s="254"/>
      <c r="E108" s="254"/>
      <c r="F108" s="254"/>
      <c r="G108" s="254"/>
      <c r="H108" s="254"/>
      <c r="I108" s="254"/>
      <c r="J108" s="254"/>
      <c r="K108" s="254"/>
      <c r="L108" s="254"/>
      <c r="M108" s="254"/>
      <c r="N108" s="254"/>
      <c r="O108" s="254"/>
      <c r="P108" s="238"/>
      <c r="Q108" s="255"/>
      <c r="R108" s="255"/>
      <c r="S108" s="255"/>
      <c r="T108" s="255"/>
      <c r="U108" s="253"/>
      <c r="V108" s="253"/>
      <c r="W108" s="238"/>
      <c r="X108" s="238"/>
    </row>
    <row r="109" spans="2:24" s="123" customFormat="1" ht="13.5" customHeight="1" x14ac:dyDescent="0.35">
      <c r="B109" s="254"/>
      <c r="C109" s="254"/>
      <c r="D109" s="254"/>
      <c r="E109" s="254"/>
      <c r="F109" s="254"/>
      <c r="G109" s="254"/>
      <c r="H109" s="254"/>
      <c r="I109" s="254"/>
      <c r="J109" s="254"/>
      <c r="K109" s="254"/>
      <c r="L109" s="254"/>
      <c r="M109" s="254"/>
      <c r="N109" s="254"/>
      <c r="O109" s="254"/>
      <c r="P109" s="238"/>
      <c r="Q109" s="255"/>
      <c r="R109" s="255"/>
      <c r="S109" s="255"/>
      <c r="T109" s="255"/>
      <c r="U109" s="253"/>
      <c r="V109" s="253"/>
      <c r="W109" s="238"/>
      <c r="X109" s="238"/>
    </row>
    <row r="110" spans="2:24" s="123" customFormat="1" ht="14" customHeight="1" x14ac:dyDescent="0.35">
      <c r="B110" s="254"/>
      <c r="C110" s="254"/>
      <c r="D110" s="254"/>
      <c r="E110" s="254"/>
      <c r="F110" s="254"/>
      <c r="G110" s="254"/>
      <c r="H110" s="254"/>
      <c r="I110" s="254"/>
      <c r="J110" s="254"/>
      <c r="K110" s="254"/>
      <c r="L110" s="254"/>
      <c r="M110" s="254"/>
      <c r="N110" s="254"/>
      <c r="O110" s="254"/>
      <c r="P110" s="238"/>
      <c r="Q110" s="255"/>
      <c r="R110" s="255"/>
      <c r="S110" s="255"/>
      <c r="T110" s="255"/>
      <c r="U110" s="253"/>
      <c r="V110" s="253"/>
      <c r="W110" s="238"/>
      <c r="X110" s="238"/>
    </row>
    <row r="111" spans="2:24" s="123" customFormat="1" ht="14" customHeight="1" x14ac:dyDescent="0.35">
      <c r="B111" s="254"/>
      <c r="C111" s="254"/>
      <c r="D111" s="254"/>
      <c r="E111" s="254"/>
      <c r="F111" s="254"/>
      <c r="G111" s="254"/>
      <c r="H111" s="254"/>
      <c r="I111" s="254"/>
      <c r="J111" s="254"/>
      <c r="K111" s="254"/>
      <c r="L111" s="254"/>
      <c r="M111" s="254"/>
      <c r="N111" s="254"/>
      <c r="O111" s="254"/>
      <c r="P111" s="238"/>
      <c r="Q111" s="255"/>
      <c r="R111" s="255"/>
      <c r="S111" s="255"/>
      <c r="T111" s="255"/>
      <c r="U111" s="253"/>
      <c r="V111" s="253"/>
      <c r="W111" s="238"/>
      <c r="X111" s="238"/>
    </row>
    <row r="112" spans="2:24" s="123" customFormat="1" ht="14" customHeight="1" x14ac:dyDescent="0.35">
      <c r="B112" s="254"/>
      <c r="C112" s="254"/>
      <c r="D112" s="254"/>
      <c r="E112" s="254"/>
      <c r="F112" s="254"/>
      <c r="G112" s="254"/>
      <c r="H112" s="254"/>
      <c r="I112" s="254"/>
      <c r="J112" s="254"/>
      <c r="K112" s="254"/>
      <c r="L112" s="254"/>
      <c r="M112" s="254"/>
      <c r="N112" s="254"/>
      <c r="O112" s="254"/>
      <c r="P112" s="238"/>
      <c r="Q112" s="255"/>
      <c r="R112" s="255"/>
      <c r="S112" s="255"/>
      <c r="T112" s="255"/>
      <c r="U112" s="253"/>
      <c r="V112" s="253"/>
      <c r="W112" s="238"/>
      <c r="X112" s="238"/>
    </row>
    <row r="113" spans="2:24" s="123" customFormat="1" ht="14" customHeight="1" x14ac:dyDescent="0.35">
      <c r="B113" s="254"/>
      <c r="C113" s="254"/>
      <c r="D113" s="254"/>
      <c r="E113" s="254"/>
      <c r="F113" s="254"/>
      <c r="G113" s="254"/>
      <c r="H113" s="254"/>
      <c r="I113" s="254"/>
      <c r="J113" s="254"/>
      <c r="K113" s="254"/>
      <c r="L113" s="254"/>
      <c r="M113" s="254"/>
      <c r="N113" s="254"/>
      <c r="O113" s="254"/>
      <c r="P113" s="238"/>
      <c r="Q113" s="255"/>
      <c r="R113" s="255"/>
      <c r="S113" s="255"/>
      <c r="T113" s="255"/>
      <c r="U113" s="253"/>
      <c r="V113" s="253"/>
      <c r="W113" s="238"/>
      <c r="X113" s="238"/>
    </row>
    <row r="114" spans="2:24" s="123" customFormat="1" ht="14" customHeight="1" x14ac:dyDescent="0.35">
      <c r="B114" s="254"/>
      <c r="C114" s="254"/>
      <c r="D114" s="254"/>
      <c r="E114" s="254"/>
      <c r="F114" s="254"/>
      <c r="G114" s="254"/>
      <c r="H114" s="254"/>
      <c r="I114" s="254"/>
      <c r="J114" s="254"/>
      <c r="K114" s="254"/>
      <c r="L114" s="254"/>
      <c r="M114" s="254"/>
      <c r="N114" s="254"/>
      <c r="O114" s="254"/>
      <c r="P114" s="238"/>
      <c r="Q114" s="255"/>
      <c r="R114" s="255"/>
      <c r="S114" s="255"/>
      <c r="T114" s="255"/>
      <c r="U114" s="253"/>
      <c r="V114" s="253"/>
      <c r="W114" s="238"/>
      <c r="X114" s="238"/>
    </row>
    <row r="115" spans="2:24" s="123" customFormat="1" ht="14" customHeight="1" x14ac:dyDescent="0.35">
      <c r="B115" s="254"/>
      <c r="C115" s="254"/>
      <c r="D115" s="254"/>
      <c r="E115" s="254"/>
      <c r="F115" s="254"/>
      <c r="G115" s="254"/>
      <c r="H115" s="254"/>
      <c r="I115" s="254"/>
      <c r="J115" s="254"/>
      <c r="K115" s="254"/>
      <c r="L115" s="254"/>
      <c r="M115" s="254"/>
      <c r="N115" s="254"/>
      <c r="O115" s="254"/>
      <c r="P115" s="238"/>
      <c r="Q115" s="255"/>
      <c r="R115" s="255"/>
      <c r="S115" s="255"/>
      <c r="T115" s="255"/>
      <c r="U115" s="253"/>
      <c r="V115" s="253"/>
      <c r="W115" s="238"/>
      <c r="X115" s="238"/>
    </row>
    <row r="116" spans="2:24" s="123" customFormat="1" ht="14" customHeight="1" x14ac:dyDescent="0.35">
      <c r="B116" s="254"/>
      <c r="C116" s="254"/>
      <c r="D116" s="254"/>
      <c r="E116" s="254"/>
      <c r="F116" s="254"/>
      <c r="G116" s="254"/>
      <c r="H116" s="254"/>
      <c r="I116" s="254"/>
      <c r="J116" s="254"/>
      <c r="K116" s="254"/>
      <c r="L116" s="254"/>
      <c r="M116" s="254"/>
      <c r="N116" s="254"/>
      <c r="O116" s="254"/>
      <c r="P116" s="238"/>
      <c r="Q116" s="255"/>
      <c r="R116" s="255"/>
      <c r="S116" s="255"/>
      <c r="T116" s="255"/>
      <c r="U116" s="253"/>
      <c r="V116" s="253"/>
      <c r="W116" s="238"/>
      <c r="X116" s="238"/>
    </row>
    <row r="117" spans="2:24" s="123" customFormat="1" ht="14" customHeight="1" x14ac:dyDescent="0.15">
      <c r="B117" s="254"/>
      <c r="C117" s="254"/>
      <c r="D117" s="254"/>
      <c r="E117" s="254"/>
      <c r="F117" s="254"/>
      <c r="G117" s="254"/>
      <c r="H117" s="254"/>
      <c r="I117" s="254"/>
      <c r="J117" s="254"/>
      <c r="K117" s="254"/>
      <c r="L117" s="254"/>
      <c r="M117" s="254"/>
      <c r="N117" s="254"/>
      <c r="O117" s="254"/>
      <c r="P117" s="238"/>
      <c r="Q117" s="238"/>
      <c r="R117" s="238"/>
      <c r="S117" s="238"/>
      <c r="T117" s="238"/>
      <c r="U117" s="238"/>
      <c r="V117" s="238"/>
      <c r="W117" s="238"/>
      <c r="X117" s="238"/>
    </row>
    <row r="118" spans="2:24" s="123" customFormat="1" ht="14" customHeight="1" x14ac:dyDescent="0.15">
      <c r="B118" s="254"/>
      <c r="C118" s="254"/>
      <c r="D118" s="254"/>
      <c r="E118" s="254"/>
      <c r="F118" s="254"/>
      <c r="G118" s="254"/>
      <c r="H118" s="254"/>
      <c r="I118" s="254"/>
      <c r="J118" s="254"/>
      <c r="K118" s="254"/>
      <c r="L118" s="254"/>
      <c r="M118" s="254"/>
      <c r="N118" s="254"/>
      <c r="O118" s="254"/>
      <c r="P118" s="238"/>
      <c r="Q118" s="238"/>
      <c r="R118" s="238"/>
      <c r="S118" s="238"/>
      <c r="T118" s="238"/>
      <c r="U118" s="238"/>
      <c r="V118" s="238"/>
      <c r="W118" s="238"/>
      <c r="X118" s="238"/>
    </row>
    <row r="119" spans="2:24" s="123" customFormat="1" ht="14" customHeight="1" x14ac:dyDescent="0.15">
      <c r="B119" s="238"/>
      <c r="C119" s="238"/>
      <c r="D119" s="238"/>
      <c r="E119" s="238"/>
      <c r="F119" s="238"/>
      <c r="G119" s="238"/>
      <c r="H119" s="238"/>
      <c r="I119" s="238"/>
      <c r="J119" s="238"/>
      <c r="K119" s="238"/>
      <c r="L119" s="238"/>
      <c r="M119" s="238"/>
      <c r="N119" s="238"/>
      <c r="O119" s="238"/>
      <c r="P119" s="238"/>
      <c r="Q119" s="238"/>
      <c r="R119" s="238"/>
      <c r="S119" s="238"/>
      <c r="T119" s="238"/>
      <c r="U119" s="238"/>
      <c r="V119" s="238"/>
      <c r="W119" s="238"/>
      <c r="X119" s="238"/>
    </row>
    <row r="120" spans="2:24" s="123" customFormat="1" ht="14" customHeight="1" x14ac:dyDescent="0.15">
      <c r="B120" s="238"/>
      <c r="C120" s="238"/>
      <c r="D120" s="238"/>
      <c r="E120" s="238"/>
      <c r="F120" s="238"/>
      <c r="G120" s="238"/>
      <c r="H120" s="238"/>
      <c r="I120" s="238"/>
      <c r="J120" s="238"/>
      <c r="K120" s="238"/>
      <c r="L120" s="238"/>
      <c r="M120" s="238"/>
      <c r="N120" s="238"/>
      <c r="O120" s="238"/>
      <c r="P120" s="238"/>
      <c r="Q120" s="238"/>
      <c r="R120" s="238"/>
      <c r="S120" s="238"/>
      <c r="T120" s="238"/>
      <c r="U120" s="238"/>
      <c r="V120" s="238"/>
      <c r="W120" s="238"/>
      <c r="X120" s="238"/>
    </row>
    <row r="121" spans="2:24" s="123" customFormat="1" ht="14" customHeight="1" x14ac:dyDescent="0.15">
      <c r="B121" s="238"/>
      <c r="C121" s="238"/>
      <c r="D121" s="238"/>
      <c r="E121" s="238"/>
      <c r="F121" s="238"/>
      <c r="G121" s="238"/>
      <c r="H121" s="238"/>
      <c r="I121" s="238"/>
      <c r="J121" s="238"/>
      <c r="K121" s="238"/>
      <c r="L121" s="238"/>
      <c r="M121" s="238"/>
      <c r="N121" s="238"/>
      <c r="O121" s="238"/>
      <c r="P121" s="238"/>
      <c r="Q121" s="238"/>
      <c r="R121" s="238"/>
      <c r="S121" s="238"/>
      <c r="T121" s="238"/>
      <c r="U121" s="238"/>
      <c r="V121" s="238"/>
      <c r="W121" s="238"/>
      <c r="X121" s="238"/>
    </row>
    <row r="122" spans="2:24" s="123" customFormat="1" ht="14" customHeight="1" x14ac:dyDescent="0.15">
      <c r="B122" s="238"/>
      <c r="C122" s="238"/>
      <c r="D122" s="238"/>
      <c r="E122" s="238"/>
      <c r="F122" s="238"/>
      <c r="G122" s="238"/>
      <c r="H122" s="238"/>
      <c r="I122" s="238"/>
      <c r="J122" s="238"/>
      <c r="K122" s="238"/>
      <c r="L122" s="238"/>
      <c r="M122" s="238"/>
      <c r="N122" s="238"/>
      <c r="O122" s="238"/>
      <c r="P122" s="238"/>
      <c r="Q122" s="238"/>
      <c r="R122" s="238"/>
      <c r="S122" s="238"/>
      <c r="T122" s="238"/>
      <c r="U122" s="238"/>
      <c r="V122" s="238"/>
      <c r="W122" s="238"/>
      <c r="X122" s="238"/>
    </row>
    <row r="123" spans="2:24" s="123" customFormat="1" ht="14" customHeight="1" x14ac:dyDescent="0.15">
      <c r="B123" s="238"/>
      <c r="C123" s="238"/>
      <c r="D123" s="238"/>
      <c r="E123" s="238"/>
      <c r="F123" s="238"/>
      <c r="G123" s="238"/>
      <c r="H123" s="238"/>
      <c r="I123" s="238"/>
      <c r="J123" s="238"/>
      <c r="K123" s="238"/>
      <c r="L123" s="238"/>
      <c r="M123" s="238"/>
      <c r="N123" s="238"/>
      <c r="O123" s="238"/>
      <c r="P123" s="238"/>
      <c r="Q123" s="238"/>
      <c r="R123" s="238"/>
      <c r="S123" s="238"/>
      <c r="T123" s="238"/>
      <c r="U123" s="238"/>
      <c r="V123" s="238"/>
      <c r="W123" s="238"/>
      <c r="X123" s="238"/>
    </row>
    <row r="124" spans="2:24" s="123" customFormat="1" ht="14" customHeight="1" x14ac:dyDescent="0.15">
      <c r="L124" s="238"/>
      <c r="M124" s="238"/>
      <c r="N124" s="238"/>
      <c r="O124" s="238"/>
      <c r="P124" s="238"/>
      <c r="Q124" s="238"/>
      <c r="R124" s="238"/>
      <c r="S124" s="238"/>
      <c r="T124" s="238"/>
      <c r="U124" s="238"/>
      <c r="V124" s="238"/>
      <c r="W124" s="238"/>
      <c r="X124" s="238"/>
    </row>
    <row r="125" spans="2:24" s="123" customFormat="1" ht="14" customHeight="1" x14ac:dyDescent="0.15">
      <c r="L125" s="238"/>
      <c r="M125" s="238"/>
      <c r="N125" s="238"/>
      <c r="O125" s="238"/>
      <c r="P125" s="238"/>
      <c r="Q125" s="238"/>
      <c r="R125" s="238"/>
      <c r="S125" s="238"/>
      <c r="T125" s="238"/>
      <c r="U125" s="238"/>
      <c r="V125" s="238"/>
      <c r="W125" s="238"/>
      <c r="X125" s="238"/>
    </row>
    <row r="126" spans="2:24" s="123" customFormat="1" ht="14" customHeight="1" x14ac:dyDescent="0.15">
      <c r="L126" s="238"/>
      <c r="M126" s="238"/>
      <c r="N126" s="238"/>
      <c r="O126" s="238"/>
      <c r="P126" s="238"/>
      <c r="Q126" s="238"/>
      <c r="R126" s="238"/>
      <c r="S126" s="238"/>
      <c r="T126" s="238"/>
      <c r="U126" s="238"/>
      <c r="V126" s="238"/>
      <c r="W126" s="238"/>
      <c r="X126" s="238"/>
    </row>
    <row r="127" spans="2:24" s="123" customFormat="1" ht="14" customHeight="1" x14ac:dyDescent="0.15">
      <c r="L127" s="238"/>
      <c r="M127" s="238"/>
      <c r="N127" s="238"/>
      <c r="O127" s="238"/>
      <c r="P127" s="238"/>
      <c r="Q127" s="238"/>
      <c r="R127" s="238"/>
      <c r="S127" s="238"/>
      <c r="T127" s="238"/>
      <c r="U127" s="238"/>
      <c r="V127" s="238"/>
      <c r="W127" s="238"/>
      <c r="X127" s="238"/>
    </row>
    <row r="128" spans="2:24" s="123" customFormat="1" ht="14" customHeight="1" x14ac:dyDescent="0.15">
      <c r="L128" s="238"/>
      <c r="M128" s="238"/>
      <c r="N128" s="238"/>
      <c r="O128" s="238"/>
      <c r="P128" s="238"/>
      <c r="Q128" s="238"/>
      <c r="R128" s="238"/>
      <c r="S128" s="238"/>
      <c r="T128" s="238"/>
      <c r="U128" s="238"/>
      <c r="V128" s="238"/>
      <c r="W128" s="238"/>
      <c r="X128" s="238"/>
    </row>
    <row r="129" spans="12:24" s="123" customFormat="1" ht="14" customHeight="1" x14ac:dyDescent="0.15">
      <c r="L129" s="238"/>
      <c r="M129" s="238"/>
      <c r="N129" s="238"/>
      <c r="O129" s="238"/>
      <c r="P129" s="238"/>
      <c r="Q129" s="238"/>
      <c r="R129" s="238"/>
      <c r="S129" s="238"/>
      <c r="T129" s="238"/>
      <c r="U129" s="238"/>
      <c r="V129" s="238"/>
      <c r="W129" s="238"/>
      <c r="X129" s="238"/>
    </row>
    <row r="130" spans="12:24" s="123" customFormat="1" ht="14" customHeight="1" x14ac:dyDescent="0.15">
      <c r="L130" s="238"/>
      <c r="M130" s="238"/>
      <c r="N130" s="238"/>
      <c r="O130" s="238"/>
      <c r="P130" s="238"/>
      <c r="Q130" s="238"/>
      <c r="R130" s="238"/>
      <c r="S130" s="238"/>
      <c r="T130" s="238"/>
      <c r="U130" s="238"/>
      <c r="V130" s="238"/>
      <c r="W130" s="238"/>
      <c r="X130" s="238"/>
    </row>
    <row r="131" spans="12:24" s="123" customFormat="1" ht="14" customHeight="1" x14ac:dyDescent="0.15">
      <c r="L131" s="238"/>
      <c r="M131" s="238"/>
      <c r="N131" s="238"/>
      <c r="O131" s="238"/>
      <c r="P131" s="238"/>
      <c r="Q131" s="238"/>
      <c r="R131" s="238"/>
      <c r="S131" s="238"/>
      <c r="T131" s="238"/>
      <c r="U131" s="238"/>
      <c r="V131" s="238"/>
      <c r="W131" s="238"/>
      <c r="X131" s="238"/>
    </row>
    <row r="132" spans="12:24" s="123" customFormat="1" ht="14" customHeight="1" x14ac:dyDescent="0.15">
      <c r="L132" s="238"/>
      <c r="M132" s="238"/>
      <c r="N132" s="238"/>
      <c r="O132" s="238"/>
      <c r="P132" s="238"/>
      <c r="Q132" s="238"/>
      <c r="R132" s="238"/>
      <c r="S132" s="238"/>
      <c r="T132" s="238"/>
      <c r="U132" s="238"/>
      <c r="V132" s="238"/>
      <c r="W132" s="238"/>
      <c r="X132" s="238"/>
    </row>
    <row r="133" spans="12:24" s="123" customFormat="1" ht="14" customHeight="1" x14ac:dyDescent="0.15">
      <c r="L133" s="238"/>
      <c r="M133" s="238"/>
      <c r="N133" s="238"/>
      <c r="O133" s="238"/>
      <c r="P133" s="238"/>
      <c r="Q133" s="238"/>
      <c r="R133" s="238"/>
      <c r="S133" s="238"/>
      <c r="T133" s="238"/>
      <c r="U133" s="238"/>
      <c r="V133" s="238"/>
      <c r="W133" s="238"/>
      <c r="X133" s="238"/>
    </row>
    <row r="134" spans="12:24" s="123" customFormat="1" ht="14" customHeight="1" x14ac:dyDescent="0.15">
      <c r="L134" s="238"/>
      <c r="M134" s="238"/>
      <c r="N134" s="238"/>
      <c r="O134" s="238"/>
      <c r="P134" s="238"/>
      <c r="Q134" s="238"/>
      <c r="R134" s="238"/>
      <c r="S134" s="238"/>
      <c r="T134" s="238"/>
      <c r="U134" s="238"/>
      <c r="V134" s="238"/>
      <c r="W134" s="238"/>
      <c r="X134" s="238"/>
    </row>
    <row r="135" spans="12:24" s="123" customFormat="1" ht="14" customHeight="1" x14ac:dyDescent="0.15">
      <c r="L135" s="238"/>
      <c r="M135" s="238"/>
      <c r="N135" s="238"/>
      <c r="O135" s="238"/>
      <c r="P135" s="238"/>
      <c r="Q135" s="238"/>
      <c r="R135" s="238"/>
      <c r="S135" s="238"/>
      <c r="T135" s="238"/>
      <c r="U135" s="238"/>
      <c r="V135" s="238"/>
      <c r="W135" s="238"/>
      <c r="X135" s="238"/>
    </row>
    <row r="136" spans="12:24" s="123" customFormat="1" ht="14" customHeight="1" x14ac:dyDescent="0.15">
      <c r="L136" s="238"/>
      <c r="M136" s="238"/>
      <c r="N136" s="238"/>
      <c r="O136" s="238"/>
      <c r="P136" s="238"/>
      <c r="Q136" s="238"/>
      <c r="R136" s="238"/>
      <c r="S136" s="238"/>
      <c r="T136" s="238"/>
      <c r="U136" s="238"/>
      <c r="V136" s="238"/>
      <c r="W136" s="238"/>
      <c r="X136" s="238"/>
    </row>
    <row r="137" spans="12:24" s="123" customFormat="1" ht="14" customHeight="1" x14ac:dyDescent="0.15">
      <c r="L137" s="238"/>
      <c r="M137" s="238"/>
      <c r="N137" s="238"/>
      <c r="O137" s="238"/>
      <c r="P137" s="238"/>
      <c r="Q137" s="238"/>
      <c r="R137" s="238"/>
      <c r="S137" s="238"/>
      <c r="T137" s="238"/>
      <c r="U137" s="238"/>
      <c r="V137" s="238"/>
      <c r="W137" s="238"/>
      <c r="X137" s="238"/>
    </row>
    <row r="138" spans="12:24" s="123" customFormat="1" ht="14" customHeight="1" x14ac:dyDescent="0.15">
      <c r="L138" s="238"/>
      <c r="M138" s="238"/>
      <c r="N138" s="238"/>
      <c r="O138" s="238"/>
      <c r="P138" s="238"/>
      <c r="Q138" s="238"/>
      <c r="R138" s="238"/>
      <c r="S138" s="238"/>
      <c r="T138" s="238"/>
      <c r="U138" s="238"/>
      <c r="V138" s="238"/>
      <c r="W138" s="238"/>
      <c r="X138" s="238"/>
    </row>
    <row r="139" spans="12:24" s="123" customFormat="1" ht="14" customHeight="1" x14ac:dyDescent="0.15">
      <c r="L139" s="238"/>
      <c r="M139" s="238"/>
      <c r="N139" s="238"/>
      <c r="O139" s="238"/>
      <c r="P139" s="238"/>
      <c r="Q139" s="238"/>
      <c r="R139" s="238"/>
      <c r="S139" s="238"/>
      <c r="T139" s="238"/>
      <c r="U139" s="238"/>
      <c r="V139" s="238"/>
      <c r="W139" s="238"/>
      <c r="X139" s="238"/>
    </row>
    <row r="140" spans="12:24" s="123" customFormat="1" ht="14" customHeight="1" x14ac:dyDescent="0.15">
      <c r="L140" s="238"/>
      <c r="M140" s="238"/>
      <c r="N140" s="238"/>
      <c r="O140" s="238"/>
      <c r="P140" s="238"/>
      <c r="Q140" s="238"/>
      <c r="R140" s="238"/>
      <c r="S140" s="238"/>
      <c r="T140" s="238"/>
      <c r="U140" s="238"/>
      <c r="V140" s="238"/>
      <c r="W140" s="238"/>
      <c r="X140" s="238"/>
    </row>
    <row r="141" spans="12:24" s="123" customFormat="1" ht="14" customHeight="1" x14ac:dyDescent="0.15">
      <c r="L141" s="238"/>
      <c r="M141" s="238"/>
      <c r="N141" s="238"/>
      <c r="O141" s="238"/>
      <c r="P141" s="238"/>
      <c r="Q141" s="238"/>
      <c r="R141" s="238"/>
      <c r="S141" s="238"/>
      <c r="T141" s="238"/>
      <c r="U141" s="238"/>
      <c r="V141" s="238"/>
      <c r="W141" s="238"/>
      <c r="X141" s="238"/>
    </row>
    <row r="142" spans="12:24" s="123" customFormat="1" ht="14" customHeight="1" x14ac:dyDescent="0.15">
      <c r="L142" s="238"/>
      <c r="M142" s="238"/>
      <c r="N142" s="238"/>
      <c r="O142" s="238"/>
      <c r="P142" s="238"/>
      <c r="Q142" s="238"/>
      <c r="R142" s="238"/>
      <c r="S142" s="238"/>
      <c r="T142" s="238"/>
      <c r="U142" s="238"/>
      <c r="V142" s="238"/>
      <c r="W142" s="238"/>
      <c r="X142" s="238"/>
    </row>
    <row r="143" spans="12:24" s="123" customFormat="1" ht="14" customHeight="1" x14ac:dyDescent="0.15">
      <c r="L143" s="238"/>
      <c r="M143" s="238"/>
      <c r="N143" s="238"/>
      <c r="O143" s="238"/>
      <c r="P143" s="238"/>
      <c r="Q143" s="238"/>
      <c r="R143" s="238"/>
      <c r="S143" s="238"/>
      <c r="T143" s="238"/>
      <c r="U143" s="238"/>
      <c r="V143" s="238"/>
      <c r="W143" s="238"/>
      <c r="X143" s="238"/>
    </row>
    <row r="144" spans="12:24" s="123" customFormat="1" ht="14" customHeight="1" x14ac:dyDescent="0.15">
      <c r="L144" s="238"/>
      <c r="M144" s="238"/>
      <c r="N144" s="238"/>
      <c r="O144" s="238"/>
      <c r="P144" s="238"/>
      <c r="Q144" s="238"/>
      <c r="R144" s="238"/>
      <c r="S144" s="238"/>
      <c r="T144" s="238"/>
      <c r="U144" s="238"/>
      <c r="V144" s="238"/>
      <c r="W144" s="238"/>
      <c r="X144" s="238"/>
    </row>
    <row r="145" spans="8:76" s="123" customFormat="1" ht="14" customHeight="1" x14ac:dyDescent="0.15">
      <c r="L145" s="238"/>
      <c r="M145" s="238"/>
      <c r="N145" s="238"/>
      <c r="O145" s="238"/>
      <c r="P145" s="238"/>
      <c r="Q145" s="238"/>
      <c r="R145" s="238"/>
      <c r="S145" s="238"/>
      <c r="T145" s="238"/>
      <c r="U145" s="238"/>
      <c r="V145" s="238"/>
      <c r="W145" s="238"/>
      <c r="X145" s="238"/>
    </row>
    <row r="146" spans="8:76" s="123" customFormat="1" ht="14" customHeight="1" x14ac:dyDescent="0.15">
      <c r="L146" s="238"/>
      <c r="M146" s="238"/>
      <c r="N146" s="238"/>
      <c r="O146" s="238"/>
      <c r="P146" s="238"/>
      <c r="Q146" s="238"/>
      <c r="R146" s="238"/>
      <c r="S146" s="238"/>
      <c r="T146" s="238"/>
      <c r="U146" s="238"/>
      <c r="V146" s="238"/>
      <c r="W146" s="238"/>
      <c r="X146" s="238"/>
    </row>
    <row r="147" spans="8:76" s="123" customFormat="1" ht="14" customHeight="1" x14ac:dyDescent="0.15">
      <c r="L147" s="238"/>
      <c r="M147" s="238"/>
      <c r="N147" s="238"/>
      <c r="O147" s="238"/>
      <c r="P147" s="238"/>
      <c r="Q147" s="238"/>
      <c r="R147" s="238"/>
      <c r="S147" s="238"/>
      <c r="T147" s="238"/>
      <c r="U147" s="238"/>
      <c r="V147" s="238"/>
      <c r="W147" s="238"/>
      <c r="X147" s="238"/>
    </row>
    <row r="148" spans="8:76" s="123" customFormat="1" ht="14" customHeight="1" x14ac:dyDescent="0.15">
      <c r="L148" s="238"/>
      <c r="M148" s="238"/>
      <c r="N148" s="238"/>
      <c r="O148" s="238"/>
      <c r="P148" s="238"/>
      <c r="Q148" s="238"/>
      <c r="R148" s="238"/>
      <c r="S148" s="238"/>
      <c r="T148" s="238"/>
      <c r="U148" s="238"/>
      <c r="V148" s="238"/>
      <c r="W148" s="238"/>
      <c r="X148" s="238"/>
    </row>
    <row r="149" spans="8:76" s="123" customFormat="1" ht="14" customHeight="1" x14ac:dyDescent="0.15">
      <c r="L149" s="238"/>
      <c r="M149" s="238"/>
      <c r="N149" s="238"/>
      <c r="O149" s="238"/>
      <c r="P149" s="238"/>
      <c r="Q149" s="238"/>
      <c r="R149" s="238"/>
      <c r="S149" s="238"/>
      <c r="T149" s="238"/>
      <c r="U149" s="238"/>
      <c r="V149" s="238"/>
      <c r="W149" s="238"/>
      <c r="X149" s="238"/>
    </row>
    <row r="150" spans="8:76" s="123" customFormat="1" ht="14" customHeight="1" x14ac:dyDescent="0.15">
      <c r="L150" s="238"/>
      <c r="M150" s="238"/>
      <c r="N150" s="238"/>
      <c r="O150" s="238"/>
      <c r="P150" s="238"/>
      <c r="Q150" s="238"/>
      <c r="R150" s="238"/>
      <c r="S150" s="238"/>
      <c r="T150" s="238"/>
      <c r="U150" s="238"/>
      <c r="V150" s="238"/>
      <c r="W150" s="238"/>
      <c r="X150" s="238"/>
    </row>
    <row r="151" spans="8:76" s="123" customFormat="1" ht="14" customHeight="1" x14ac:dyDescent="0.15">
      <c r="L151" s="238"/>
      <c r="M151" s="238"/>
      <c r="N151" s="238"/>
      <c r="O151" s="238"/>
      <c r="P151" s="238"/>
      <c r="Q151" s="238"/>
      <c r="R151" s="238"/>
      <c r="S151" s="238"/>
      <c r="T151" s="238"/>
      <c r="U151" s="238"/>
      <c r="V151" s="238"/>
      <c r="W151" s="238"/>
      <c r="X151" s="238"/>
    </row>
    <row r="152" spans="8:76" s="123" customFormat="1" ht="14" customHeight="1" x14ac:dyDescent="0.15">
      <c r="L152" s="238"/>
      <c r="M152" s="238"/>
      <c r="N152" s="238"/>
      <c r="O152" s="238"/>
      <c r="P152" s="238"/>
      <c r="Q152" s="238"/>
      <c r="R152" s="238"/>
      <c r="S152" s="238"/>
      <c r="T152" s="238"/>
      <c r="U152" s="238"/>
      <c r="V152" s="238"/>
      <c r="W152" s="238"/>
      <c r="X152" s="238"/>
    </row>
    <row r="153" spans="8:76" s="123" customFormat="1" ht="14" customHeight="1" x14ac:dyDescent="0.15">
      <c r="L153" s="238"/>
      <c r="M153" s="238"/>
      <c r="N153" s="238"/>
      <c r="O153" s="238"/>
      <c r="P153" s="238"/>
      <c r="Q153" s="238"/>
      <c r="R153" s="238"/>
      <c r="S153" s="238"/>
      <c r="T153" s="238"/>
      <c r="U153" s="238"/>
      <c r="V153" s="238"/>
      <c r="W153" s="238"/>
      <c r="X153" s="238"/>
    </row>
    <row r="154" spans="8:76" s="123" customFormat="1" ht="14" customHeight="1" x14ac:dyDescent="0.15">
      <c r="L154" s="238"/>
      <c r="M154" s="238"/>
      <c r="N154" s="238"/>
      <c r="O154" s="238"/>
      <c r="P154" s="238"/>
      <c r="Q154" s="238"/>
      <c r="R154" s="238"/>
      <c r="S154" s="238"/>
      <c r="T154" s="238"/>
      <c r="U154" s="238"/>
      <c r="V154" s="238"/>
      <c r="W154" s="238"/>
      <c r="X154" s="238"/>
    </row>
    <row r="155" spans="8:76" s="123" customFormat="1" ht="14" customHeight="1" x14ac:dyDescent="0.15">
      <c r="L155" s="238"/>
      <c r="M155" s="238"/>
      <c r="N155" s="238"/>
      <c r="O155" s="238"/>
      <c r="P155" s="238"/>
      <c r="Q155" s="238"/>
      <c r="R155" s="238"/>
      <c r="S155" s="238"/>
      <c r="T155" s="238"/>
      <c r="U155" s="238"/>
      <c r="V155" s="238"/>
      <c r="W155" s="238"/>
      <c r="X155" s="238"/>
    </row>
    <row r="156" spans="8:76" ht="14" customHeight="1" x14ac:dyDescent="0.15">
      <c r="H156" s="120"/>
      <c r="I156" s="120"/>
      <c r="J156" s="120"/>
      <c r="K156" s="120"/>
      <c r="L156" s="256"/>
      <c r="M156" s="256"/>
      <c r="N156" s="256"/>
      <c r="O156" s="218"/>
      <c r="P156" s="218"/>
      <c r="Q156" s="218"/>
      <c r="R156" s="218"/>
      <c r="S156" s="218"/>
      <c r="T156" s="218"/>
      <c r="U156" s="238"/>
      <c r="V156" s="238"/>
      <c r="W156" s="238"/>
      <c r="X156" s="238"/>
      <c r="Y156" s="123"/>
      <c r="Z156" s="123"/>
      <c r="AA156" s="123"/>
      <c r="AB156" s="123"/>
      <c r="AC156" s="123"/>
      <c r="AD156" s="123"/>
      <c r="AE156" s="123"/>
      <c r="AF156" s="123"/>
      <c r="AG156" s="123"/>
      <c r="AH156" s="123"/>
      <c r="AI156" s="123"/>
      <c r="AJ156" s="123"/>
      <c r="AK156" s="123"/>
      <c r="AL156" s="123"/>
      <c r="AM156" s="123"/>
      <c r="AN156" s="123"/>
      <c r="AO156" s="123"/>
      <c r="AP156" s="123"/>
      <c r="AQ156" s="123"/>
      <c r="AR156" s="123"/>
      <c r="AS156" s="123"/>
      <c r="AT156" s="123"/>
      <c r="AU156" s="123"/>
      <c r="AV156" s="123"/>
      <c r="AW156" s="123"/>
      <c r="AX156" s="123"/>
      <c r="AY156" s="123"/>
      <c r="AZ156" s="123"/>
      <c r="BA156" s="123"/>
      <c r="BB156" s="123"/>
      <c r="BC156" s="123"/>
      <c r="BD156" s="123"/>
      <c r="BE156" s="123"/>
      <c r="BF156" s="123"/>
      <c r="BG156" s="123"/>
      <c r="BH156" s="123"/>
      <c r="BI156" s="123"/>
      <c r="BJ156" s="123"/>
      <c r="BK156" s="123"/>
      <c r="BL156" s="123"/>
      <c r="BM156" s="123"/>
      <c r="BN156" s="123"/>
      <c r="BO156" s="123"/>
      <c r="BP156" s="123"/>
      <c r="BQ156" s="123"/>
      <c r="BR156" s="123"/>
      <c r="BS156" s="123"/>
      <c r="BT156" s="123"/>
      <c r="BU156" s="123"/>
      <c r="BV156" s="123"/>
      <c r="BW156" s="123"/>
      <c r="BX156" s="123"/>
    </row>
    <row r="157" spans="8:76" ht="14" customHeight="1" x14ac:dyDescent="0.15">
      <c r="H157" s="120"/>
      <c r="I157" s="120"/>
      <c r="J157" s="120"/>
      <c r="K157" s="120"/>
      <c r="L157" s="256"/>
      <c r="M157" s="256"/>
      <c r="N157" s="256"/>
      <c r="O157" s="218"/>
      <c r="P157" s="218"/>
      <c r="Q157" s="218"/>
      <c r="R157" s="218"/>
      <c r="S157" s="218"/>
      <c r="T157" s="218"/>
      <c r="U157" s="238"/>
      <c r="V157" s="238"/>
      <c r="W157" s="238"/>
      <c r="X157" s="238"/>
      <c r="Y157" s="123"/>
      <c r="Z157" s="123"/>
      <c r="AA157" s="123"/>
      <c r="AB157" s="123"/>
      <c r="AC157" s="123"/>
      <c r="AD157" s="123"/>
      <c r="AE157" s="123"/>
      <c r="AF157" s="123"/>
      <c r="AG157" s="123"/>
      <c r="AH157" s="123"/>
      <c r="AI157" s="123"/>
      <c r="AJ157" s="123"/>
      <c r="AK157" s="123"/>
      <c r="AL157" s="123"/>
      <c r="AM157" s="123"/>
      <c r="AN157" s="123"/>
      <c r="AO157" s="123"/>
      <c r="AP157" s="123"/>
      <c r="AQ157" s="123"/>
      <c r="AR157" s="123"/>
      <c r="AS157" s="123"/>
      <c r="AT157" s="123"/>
      <c r="AU157" s="123"/>
      <c r="AV157" s="123"/>
      <c r="AW157" s="123"/>
      <c r="AX157" s="123"/>
      <c r="AY157" s="123"/>
      <c r="AZ157" s="123"/>
      <c r="BA157" s="123"/>
      <c r="BB157" s="123"/>
      <c r="BC157" s="123"/>
      <c r="BD157" s="123"/>
      <c r="BE157" s="123"/>
      <c r="BF157" s="123"/>
      <c r="BG157" s="123"/>
      <c r="BH157" s="123"/>
      <c r="BI157" s="123"/>
      <c r="BJ157" s="123"/>
      <c r="BK157" s="123"/>
      <c r="BL157" s="123"/>
      <c r="BM157" s="123"/>
      <c r="BN157" s="123"/>
      <c r="BO157" s="123"/>
      <c r="BP157" s="123"/>
      <c r="BQ157" s="123"/>
      <c r="BR157" s="123"/>
      <c r="BS157" s="123"/>
      <c r="BT157" s="123"/>
      <c r="BU157" s="123"/>
      <c r="BV157" s="123"/>
      <c r="BW157" s="123"/>
      <c r="BX157" s="123"/>
    </row>
    <row r="158" spans="8:76" ht="14" customHeight="1" x14ac:dyDescent="0.15">
      <c r="H158" s="120"/>
      <c r="I158" s="120"/>
      <c r="J158" s="120"/>
      <c r="K158" s="120"/>
      <c r="L158" s="256"/>
      <c r="M158" s="256"/>
      <c r="N158" s="256"/>
      <c r="O158" s="218"/>
      <c r="P158" s="218"/>
      <c r="Q158" s="218"/>
      <c r="R158" s="218"/>
      <c r="S158" s="218"/>
      <c r="T158" s="218"/>
      <c r="U158" s="238"/>
      <c r="V158" s="238"/>
      <c r="W158" s="238"/>
      <c r="X158" s="238"/>
      <c r="Y158" s="123"/>
      <c r="Z158" s="123"/>
      <c r="AA158" s="123"/>
      <c r="AB158" s="123"/>
      <c r="AC158" s="123"/>
      <c r="AD158" s="123"/>
      <c r="AE158" s="123"/>
      <c r="AF158" s="123"/>
      <c r="AG158" s="123"/>
      <c r="AH158" s="123"/>
      <c r="AI158" s="123"/>
      <c r="AJ158" s="123"/>
      <c r="AK158" s="123"/>
      <c r="AL158" s="123"/>
      <c r="AM158" s="123"/>
      <c r="AN158" s="123"/>
      <c r="AO158" s="123"/>
      <c r="AP158" s="123"/>
      <c r="AQ158" s="123"/>
      <c r="AR158" s="123"/>
      <c r="AS158" s="123"/>
      <c r="AT158" s="123"/>
      <c r="AU158" s="123"/>
      <c r="AV158" s="123"/>
      <c r="AW158" s="123"/>
      <c r="AX158" s="123"/>
      <c r="AY158" s="123"/>
      <c r="AZ158" s="123"/>
      <c r="BA158" s="123"/>
      <c r="BB158" s="123"/>
      <c r="BC158" s="123"/>
      <c r="BD158" s="123"/>
      <c r="BE158" s="123"/>
      <c r="BF158" s="123"/>
      <c r="BG158" s="123"/>
      <c r="BH158" s="123"/>
      <c r="BI158" s="123"/>
      <c r="BJ158" s="123"/>
      <c r="BK158" s="123"/>
      <c r="BL158" s="123"/>
      <c r="BM158" s="123"/>
      <c r="BN158" s="123"/>
      <c r="BO158" s="123"/>
      <c r="BP158" s="123"/>
      <c r="BQ158" s="123"/>
      <c r="BR158" s="123"/>
      <c r="BS158" s="123"/>
      <c r="BT158" s="123"/>
      <c r="BU158" s="123"/>
      <c r="BV158" s="123"/>
      <c r="BW158" s="123"/>
      <c r="BX158" s="123"/>
    </row>
    <row r="159" spans="8:76" ht="14" customHeight="1" x14ac:dyDescent="0.15">
      <c r="H159" s="120"/>
      <c r="I159" s="120"/>
      <c r="J159" s="120"/>
      <c r="K159" s="120"/>
      <c r="L159" s="256"/>
      <c r="M159" s="256"/>
      <c r="N159" s="256"/>
      <c r="O159" s="218"/>
      <c r="P159" s="218"/>
      <c r="Q159" s="218"/>
      <c r="R159" s="218"/>
      <c r="S159" s="218"/>
      <c r="T159" s="218"/>
      <c r="U159" s="238"/>
      <c r="V159" s="238"/>
      <c r="W159" s="238"/>
      <c r="X159" s="238"/>
      <c r="Y159" s="123"/>
      <c r="Z159" s="123"/>
      <c r="AA159" s="123"/>
      <c r="AB159" s="123"/>
      <c r="AC159" s="123"/>
      <c r="AD159" s="123"/>
      <c r="AE159" s="123"/>
      <c r="AF159" s="123"/>
      <c r="AG159" s="123"/>
      <c r="AH159" s="123"/>
      <c r="AI159" s="123"/>
      <c r="AJ159" s="123"/>
      <c r="AK159" s="123"/>
      <c r="AL159" s="123"/>
      <c r="AM159" s="123"/>
      <c r="AN159" s="123"/>
      <c r="AO159" s="123"/>
      <c r="AP159" s="123"/>
      <c r="AQ159" s="123"/>
      <c r="AR159" s="123"/>
      <c r="AS159" s="123"/>
      <c r="AT159" s="123"/>
      <c r="AU159" s="123"/>
      <c r="AV159" s="123"/>
      <c r="AW159" s="123"/>
      <c r="AX159" s="123"/>
      <c r="AY159" s="123"/>
      <c r="AZ159" s="123"/>
      <c r="BA159" s="123"/>
      <c r="BB159" s="123"/>
      <c r="BC159" s="123"/>
      <c r="BD159" s="123"/>
      <c r="BE159" s="123"/>
      <c r="BF159" s="123"/>
      <c r="BG159" s="123"/>
      <c r="BH159" s="123"/>
      <c r="BI159" s="123"/>
      <c r="BJ159" s="123"/>
      <c r="BK159" s="123"/>
      <c r="BL159" s="123"/>
      <c r="BM159" s="123"/>
      <c r="BN159" s="123"/>
      <c r="BO159" s="123"/>
      <c r="BP159" s="123"/>
      <c r="BQ159" s="123"/>
      <c r="BR159" s="123"/>
      <c r="BS159" s="123"/>
      <c r="BT159" s="123"/>
      <c r="BU159" s="123"/>
      <c r="BV159" s="123"/>
      <c r="BW159" s="123"/>
      <c r="BX159" s="123"/>
    </row>
    <row r="160" spans="8:76" ht="14" customHeight="1" x14ac:dyDescent="0.15">
      <c r="H160" s="120"/>
      <c r="I160" s="120"/>
      <c r="J160" s="120"/>
      <c r="K160" s="120"/>
      <c r="L160" s="256"/>
      <c r="M160" s="256"/>
      <c r="N160" s="256"/>
      <c r="O160" s="218"/>
      <c r="P160" s="218"/>
      <c r="Q160" s="218"/>
      <c r="R160" s="218"/>
      <c r="S160" s="218"/>
      <c r="T160" s="218"/>
      <c r="U160" s="238"/>
      <c r="V160" s="238"/>
      <c r="W160" s="238"/>
      <c r="X160" s="238"/>
      <c r="Y160" s="123"/>
      <c r="Z160" s="123"/>
      <c r="AA160" s="123"/>
      <c r="AB160" s="123"/>
      <c r="AC160" s="123"/>
      <c r="AD160" s="123"/>
      <c r="AE160" s="123"/>
      <c r="AF160" s="123"/>
      <c r="AG160" s="123"/>
      <c r="AH160" s="123"/>
      <c r="AI160" s="123"/>
      <c r="AJ160" s="123"/>
      <c r="AK160" s="123"/>
      <c r="AL160" s="123"/>
      <c r="AM160" s="123"/>
      <c r="AN160" s="123"/>
      <c r="AO160" s="123"/>
      <c r="AP160" s="123"/>
      <c r="AQ160" s="123"/>
      <c r="AR160" s="123"/>
      <c r="AS160" s="123"/>
      <c r="AT160" s="123"/>
      <c r="AU160" s="123"/>
      <c r="AV160" s="123"/>
      <c r="AW160" s="123"/>
      <c r="AX160" s="123"/>
      <c r="AY160" s="123"/>
      <c r="AZ160" s="123"/>
      <c r="BA160" s="123"/>
      <c r="BB160" s="123"/>
      <c r="BC160" s="123"/>
      <c r="BD160" s="123"/>
      <c r="BE160" s="123"/>
      <c r="BF160" s="123"/>
      <c r="BG160" s="123"/>
      <c r="BH160" s="123"/>
      <c r="BI160" s="123"/>
      <c r="BJ160" s="123"/>
      <c r="BK160" s="123"/>
      <c r="BL160" s="123"/>
      <c r="BM160" s="123"/>
      <c r="BN160" s="123"/>
      <c r="BO160" s="123"/>
      <c r="BP160" s="123"/>
      <c r="BQ160" s="123"/>
      <c r="BR160" s="123"/>
      <c r="BS160" s="123"/>
      <c r="BT160" s="123"/>
      <c r="BU160" s="123"/>
      <c r="BV160" s="123"/>
      <c r="BW160" s="123"/>
      <c r="BX160" s="123"/>
    </row>
    <row r="161" spans="2:76" ht="14" customHeight="1" x14ac:dyDescent="0.15">
      <c r="H161" s="120"/>
      <c r="I161" s="120"/>
      <c r="J161" s="120"/>
      <c r="K161" s="120"/>
      <c r="L161" s="256"/>
      <c r="M161" s="256"/>
      <c r="N161" s="256"/>
      <c r="O161" s="218"/>
      <c r="P161" s="218"/>
      <c r="Q161" s="218"/>
      <c r="R161" s="218"/>
      <c r="S161" s="218"/>
      <c r="T161" s="218"/>
      <c r="U161" s="238"/>
      <c r="V161" s="238"/>
      <c r="W161" s="238"/>
      <c r="X161" s="238"/>
      <c r="Y161" s="123"/>
      <c r="Z161" s="123"/>
      <c r="AA161" s="123"/>
      <c r="AB161" s="123"/>
      <c r="AC161" s="123"/>
      <c r="AD161" s="123"/>
      <c r="AE161" s="123"/>
      <c r="AF161" s="123"/>
      <c r="AG161" s="123"/>
      <c r="AH161" s="123"/>
      <c r="AI161" s="123"/>
      <c r="AJ161" s="123"/>
      <c r="AK161" s="123"/>
      <c r="AL161" s="123"/>
      <c r="AM161" s="123"/>
      <c r="AN161" s="123"/>
      <c r="AO161" s="123"/>
      <c r="AP161" s="123"/>
      <c r="AQ161" s="123"/>
      <c r="AR161" s="123"/>
      <c r="AS161" s="123"/>
      <c r="AT161" s="123"/>
      <c r="AU161" s="123"/>
      <c r="AV161" s="123"/>
      <c r="AW161" s="123"/>
      <c r="AX161" s="123"/>
      <c r="AY161" s="123"/>
      <c r="AZ161" s="123"/>
      <c r="BA161" s="123"/>
      <c r="BB161" s="123"/>
      <c r="BC161" s="123"/>
      <c r="BD161" s="123"/>
      <c r="BE161" s="123"/>
      <c r="BF161" s="123"/>
      <c r="BG161" s="123"/>
      <c r="BH161" s="123"/>
      <c r="BI161" s="123"/>
      <c r="BJ161" s="123"/>
      <c r="BK161" s="123"/>
      <c r="BL161" s="123"/>
      <c r="BM161" s="123"/>
      <c r="BN161" s="123"/>
      <c r="BO161" s="123"/>
      <c r="BP161" s="123"/>
      <c r="BQ161" s="123"/>
      <c r="BR161" s="123"/>
      <c r="BS161" s="123"/>
      <c r="BT161" s="123"/>
      <c r="BU161" s="123"/>
      <c r="BV161" s="123"/>
      <c r="BW161" s="123"/>
      <c r="BX161" s="123"/>
    </row>
    <row r="162" spans="2:76" ht="14" customHeight="1" x14ac:dyDescent="0.15">
      <c r="H162" s="120"/>
      <c r="I162" s="120"/>
      <c r="J162" s="120"/>
      <c r="K162" s="120"/>
      <c r="L162" s="256"/>
      <c r="M162" s="256"/>
      <c r="N162" s="256"/>
      <c r="O162" s="218"/>
      <c r="P162" s="218"/>
      <c r="Q162" s="218"/>
      <c r="R162" s="218"/>
      <c r="S162" s="218"/>
      <c r="T162" s="218"/>
      <c r="U162" s="238"/>
      <c r="V162" s="238"/>
      <c r="W162" s="238"/>
      <c r="X162" s="238"/>
      <c r="Y162" s="123"/>
      <c r="Z162" s="123"/>
      <c r="AA162" s="123"/>
      <c r="AB162" s="123"/>
      <c r="AC162" s="123"/>
      <c r="AD162" s="123"/>
      <c r="AE162" s="123"/>
      <c r="AF162" s="123"/>
      <c r="AG162" s="123"/>
      <c r="AH162" s="123"/>
      <c r="AI162" s="123"/>
      <c r="AJ162" s="123"/>
      <c r="AK162" s="123"/>
      <c r="AL162" s="123"/>
      <c r="AM162" s="123"/>
      <c r="AN162" s="123"/>
      <c r="AO162" s="123"/>
      <c r="AP162" s="123"/>
      <c r="AQ162" s="123"/>
      <c r="AR162" s="123"/>
      <c r="AS162" s="123"/>
      <c r="AT162" s="123"/>
      <c r="AU162" s="123"/>
      <c r="AV162" s="123"/>
      <c r="AW162" s="123"/>
      <c r="AX162" s="123"/>
      <c r="AY162" s="123"/>
      <c r="AZ162" s="123"/>
      <c r="BA162" s="123"/>
      <c r="BB162" s="123"/>
      <c r="BC162" s="123"/>
      <c r="BD162" s="123"/>
      <c r="BE162" s="123"/>
      <c r="BF162" s="123"/>
      <c r="BG162" s="123"/>
      <c r="BH162" s="123"/>
      <c r="BI162" s="123"/>
      <c r="BJ162" s="123"/>
      <c r="BK162" s="123"/>
      <c r="BL162" s="123"/>
      <c r="BM162" s="123"/>
      <c r="BN162" s="123"/>
      <c r="BO162" s="123"/>
      <c r="BP162" s="123"/>
      <c r="BQ162" s="123"/>
      <c r="BR162" s="123"/>
      <c r="BS162" s="123"/>
      <c r="BT162" s="123"/>
      <c r="BU162" s="123"/>
      <c r="BV162" s="123"/>
      <c r="BW162" s="123"/>
      <c r="BX162" s="123"/>
    </row>
    <row r="163" spans="2:76" ht="14" customHeight="1" x14ac:dyDescent="0.15">
      <c r="B163" s="257"/>
      <c r="C163" s="257"/>
      <c r="D163" s="257"/>
      <c r="E163" s="257"/>
      <c r="F163" s="257"/>
      <c r="G163" s="257"/>
      <c r="H163" s="258"/>
      <c r="L163" s="218"/>
      <c r="M163" s="218"/>
      <c r="N163" s="218"/>
      <c r="O163" s="218"/>
      <c r="P163" s="218"/>
      <c r="Q163" s="218"/>
      <c r="R163" s="218"/>
      <c r="S163" s="218"/>
      <c r="T163" s="218"/>
      <c r="U163" s="238"/>
      <c r="V163" s="238"/>
      <c r="W163" s="238"/>
      <c r="X163" s="238"/>
      <c r="Y163" s="123"/>
      <c r="Z163" s="123"/>
      <c r="AA163" s="123"/>
      <c r="AB163" s="123"/>
      <c r="AC163" s="123"/>
      <c r="AD163" s="123"/>
      <c r="AE163" s="123"/>
      <c r="AF163" s="123"/>
      <c r="AG163" s="123"/>
      <c r="AH163" s="123"/>
      <c r="AI163" s="123"/>
      <c r="AJ163" s="123"/>
      <c r="AK163" s="123"/>
      <c r="AL163" s="123"/>
      <c r="AM163" s="123"/>
      <c r="AN163" s="123"/>
      <c r="AO163" s="123"/>
      <c r="AP163" s="123"/>
      <c r="AQ163" s="123"/>
      <c r="AR163" s="123"/>
      <c r="AS163" s="123"/>
      <c r="AT163" s="123"/>
      <c r="AU163" s="123"/>
      <c r="AV163" s="123"/>
      <c r="AW163" s="123"/>
      <c r="AX163" s="123"/>
      <c r="AY163" s="123"/>
      <c r="AZ163" s="123"/>
      <c r="BA163" s="123"/>
      <c r="BB163" s="123"/>
      <c r="BC163" s="123"/>
      <c r="BD163" s="123"/>
      <c r="BE163" s="123"/>
      <c r="BF163" s="123"/>
      <c r="BG163" s="123"/>
      <c r="BH163" s="123"/>
      <c r="BI163" s="123"/>
      <c r="BJ163" s="123"/>
      <c r="BK163" s="123"/>
      <c r="BL163" s="123"/>
      <c r="BM163" s="123"/>
      <c r="BN163" s="123"/>
      <c r="BO163" s="123"/>
      <c r="BP163" s="123"/>
      <c r="BQ163" s="123"/>
      <c r="BR163" s="123"/>
      <c r="BS163" s="123"/>
      <c r="BT163" s="123"/>
      <c r="BU163" s="123"/>
      <c r="BV163" s="123"/>
      <c r="BW163" s="123"/>
      <c r="BX163" s="123"/>
    </row>
    <row r="164" spans="2:76" ht="14" customHeight="1" x14ac:dyDescent="0.15">
      <c r="B164" s="257"/>
      <c r="C164" s="257"/>
      <c r="D164" s="257"/>
      <c r="E164" s="257"/>
      <c r="F164" s="257"/>
      <c r="G164" s="257"/>
      <c r="H164" s="258"/>
      <c r="L164" s="218"/>
      <c r="M164" s="218"/>
      <c r="N164" s="218"/>
      <c r="O164" s="218"/>
      <c r="P164" s="218"/>
      <c r="Q164" s="218"/>
      <c r="R164" s="218"/>
      <c r="S164" s="218"/>
      <c r="T164" s="218"/>
      <c r="U164" s="238"/>
      <c r="V164" s="238"/>
      <c r="W164" s="238"/>
      <c r="X164" s="238"/>
      <c r="Y164" s="123"/>
      <c r="Z164" s="123"/>
      <c r="AA164" s="123"/>
      <c r="AB164" s="123"/>
      <c r="AC164" s="123"/>
      <c r="AD164" s="123"/>
      <c r="AE164" s="123"/>
      <c r="AF164" s="123"/>
      <c r="AG164" s="123"/>
      <c r="AH164" s="123"/>
      <c r="AI164" s="123"/>
      <c r="AJ164" s="123"/>
      <c r="AK164" s="123"/>
      <c r="AL164" s="123"/>
      <c r="AM164" s="123"/>
      <c r="AN164" s="123"/>
      <c r="AO164" s="123"/>
      <c r="AP164" s="123"/>
      <c r="AQ164" s="123"/>
      <c r="AR164" s="123"/>
      <c r="AS164" s="123"/>
      <c r="AT164" s="123"/>
      <c r="AU164" s="123"/>
      <c r="AV164" s="123"/>
      <c r="AW164" s="123"/>
      <c r="AX164" s="123"/>
      <c r="AY164" s="123"/>
      <c r="AZ164" s="123"/>
      <c r="BA164" s="123"/>
      <c r="BB164" s="123"/>
      <c r="BC164" s="123"/>
      <c r="BD164" s="123"/>
      <c r="BE164" s="123"/>
      <c r="BF164" s="123"/>
      <c r="BG164" s="123"/>
      <c r="BH164" s="123"/>
      <c r="BI164" s="123"/>
      <c r="BJ164" s="123"/>
      <c r="BK164" s="123"/>
      <c r="BL164" s="123"/>
      <c r="BM164" s="123"/>
      <c r="BN164" s="123"/>
      <c r="BO164" s="123"/>
      <c r="BP164" s="123"/>
      <c r="BQ164" s="123"/>
      <c r="BR164" s="123"/>
      <c r="BS164" s="123"/>
      <c r="BT164" s="123"/>
      <c r="BU164" s="123"/>
      <c r="BV164" s="123"/>
      <c r="BW164" s="123"/>
      <c r="BX164" s="123"/>
    </row>
    <row r="165" spans="2:76" ht="14" customHeight="1" x14ac:dyDescent="0.15">
      <c r="B165" s="257"/>
      <c r="C165" s="257"/>
      <c r="D165" s="257"/>
      <c r="E165" s="257"/>
      <c r="F165" s="257"/>
      <c r="G165" s="257"/>
      <c r="H165" s="258"/>
      <c r="L165" s="218"/>
      <c r="M165" s="218"/>
      <c r="N165" s="218"/>
      <c r="O165" s="218"/>
      <c r="P165" s="218"/>
      <c r="Q165" s="218"/>
      <c r="R165" s="218"/>
      <c r="S165" s="218"/>
      <c r="T165" s="218"/>
      <c r="U165" s="238"/>
      <c r="V165" s="238"/>
      <c r="W165" s="238"/>
      <c r="X165" s="238"/>
      <c r="Y165" s="123"/>
      <c r="Z165" s="123"/>
      <c r="AA165" s="123"/>
      <c r="AB165" s="123"/>
      <c r="AC165" s="123"/>
      <c r="AD165" s="123"/>
      <c r="AE165" s="123"/>
      <c r="AF165" s="123"/>
      <c r="AG165" s="123"/>
      <c r="AH165" s="123"/>
      <c r="AI165" s="123"/>
      <c r="AJ165" s="123"/>
      <c r="AK165" s="123"/>
      <c r="AL165" s="123"/>
      <c r="AM165" s="123"/>
      <c r="AN165" s="123"/>
      <c r="AO165" s="123"/>
      <c r="AP165" s="123"/>
      <c r="AQ165" s="123"/>
      <c r="AR165" s="123"/>
      <c r="AS165" s="123"/>
      <c r="AT165" s="123"/>
      <c r="AU165" s="123"/>
      <c r="AV165" s="123"/>
      <c r="AW165" s="123"/>
      <c r="AX165" s="123"/>
      <c r="AY165" s="123"/>
      <c r="AZ165" s="123"/>
      <c r="BA165" s="123"/>
      <c r="BB165" s="123"/>
      <c r="BC165" s="123"/>
      <c r="BD165" s="123"/>
      <c r="BE165" s="123"/>
      <c r="BF165" s="123"/>
      <c r="BG165" s="123"/>
      <c r="BH165" s="123"/>
      <c r="BI165" s="123"/>
      <c r="BJ165" s="123"/>
      <c r="BK165" s="123"/>
      <c r="BL165" s="123"/>
      <c r="BM165" s="123"/>
      <c r="BN165" s="123"/>
      <c r="BO165" s="123"/>
      <c r="BP165" s="123"/>
      <c r="BQ165" s="123"/>
      <c r="BR165" s="123"/>
      <c r="BS165" s="123"/>
      <c r="BT165" s="123"/>
      <c r="BU165" s="123"/>
      <c r="BV165" s="123"/>
      <c r="BW165" s="123"/>
      <c r="BX165" s="123"/>
    </row>
    <row r="166" spans="2:76" ht="14" customHeight="1" x14ac:dyDescent="0.15">
      <c r="B166" s="257"/>
      <c r="C166" s="257"/>
      <c r="D166" s="257"/>
      <c r="E166" s="257"/>
      <c r="F166" s="257"/>
      <c r="G166" s="257"/>
      <c r="H166" s="258"/>
      <c r="L166" s="218"/>
      <c r="M166" s="218"/>
      <c r="N166" s="218"/>
      <c r="O166" s="218"/>
      <c r="P166" s="218"/>
      <c r="Q166" s="218"/>
      <c r="R166" s="218"/>
      <c r="S166" s="218"/>
      <c r="T166" s="218"/>
      <c r="U166" s="238"/>
      <c r="V166" s="238"/>
      <c r="W166" s="238"/>
      <c r="X166" s="238"/>
      <c r="Y166" s="123"/>
      <c r="Z166" s="123"/>
      <c r="AA166" s="123"/>
      <c r="AB166" s="123"/>
      <c r="AC166" s="123"/>
      <c r="AD166" s="123"/>
      <c r="AE166" s="123"/>
      <c r="AF166" s="123"/>
      <c r="AG166" s="123"/>
      <c r="AH166" s="123"/>
      <c r="AI166" s="123"/>
      <c r="AJ166" s="123"/>
      <c r="AK166" s="123"/>
      <c r="AL166" s="123"/>
      <c r="AM166" s="123"/>
      <c r="AN166" s="123"/>
      <c r="AO166" s="123"/>
      <c r="AP166" s="123"/>
      <c r="AQ166" s="123"/>
      <c r="AR166" s="123"/>
      <c r="AS166" s="123"/>
      <c r="AT166" s="123"/>
      <c r="AU166" s="123"/>
      <c r="AV166" s="123"/>
      <c r="AW166" s="123"/>
      <c r="AX166" s="123"/>
      <c r="AY166" s="123"/>
      <c r="AZ166" s="123"/>
      <c r="BA166" s="123"/>
      <c r="BB166" s="123"/>
      <c r="BC166" s="123"/>
      <c r="BD166" s="123"/>
      <c r="BE166" s="123"/>
      <c r="BF166" s="123"/>
      <c r="BG166" s="123"/>
      <c r="BH166" s="123"/>
      <c r="BI166" s="123"/>
      <c r="BJ166" s="123"/>
      <c r="BK166" s="123"/>
      <c r="BL166" s="123"/>
      <c r="BM166" s="123"/>
      <c r="BN166" s="123"/>
      <c r="BO166" s="123"/>
      <c r="BP166" s="123"/>
      <c r="BQ166" s="123"/>
      <c r="BR166" s="123"/>
      <c r="BS166" s="123"/>
      <c r="BT166" s="123"/>
      <c r="BU166" s="123"/>
      <c r="BV166" s="123"/>
      <c r="BW166" s="123"/>
      <c r="BX166" s="123"/>
    </row>
    <row r="167" spans="2:76" ht="14" customHeight="1" x14ac:dyDescent="0.15">
      <c r="B167" s="257"/>
      <c r="C167" s="257"/>
      <c r="D167" s="257"/>
      <c r="E167" s="257"/>
      <c r="F167" s="257"/>
      <c r="G167" s="257"/>
      <c r="H167" s="258"/>
      <c r="L167" s="218"/>
      <c r="M167" s="218"/>
      <c r="N167" s="218"/>
      <c r="O167" s="218"/>
      <c r="P167" s="218"/>
      <c r="Q167" s="218"/>
      <c r="R167" s="218"/>
      <c r="S167" s="218"/>
      <c r="T167" s="218"/>
      <c r="U167" s="238"/>
      <c r="V167" s="238"/>
      <c r="W167" s="238"/>
      <c r="X167" s="238"/>
      <c r="Y167" s="123"/>
      <c r="Z167" s="123"/>
      <c r="AA167" s="123"/>
      <c r="AB167" s="123"/>
      <c r="AC167" s="123"/>
      <c r="AD167" s="123"/>
      <c r="AE167" s="123"/>
      <c r="AF167" s="123"/>
      <c r="AG167" s="123"/>
      <c r="AH167" s="123"/>
      <c r="AI167" s="123"/>
      <c r="AJ167" s="123"/>
      <c r="AK167" s="123"/>
      <c r="AL167" s="123"/>
      <c r="AM167" s="123"/>
      <c r="AN167" s="123"/>
      <c r="AO167" s="123"/>
      <c r="AP167" s="123"/>
      <c r="AQ167" s="123"/>
      <c r="AR167" s="123"/>
      <c r="AS167" s="123"/>
      <c r="AT167" s="123"/>
      <c r="AU167" s="123"/>
      <c r="AV167" s="123"/>
      <c r="AW167" s="123"/>
      <c r="AX167" s="123"/>
      <c r="AY167" s="123"/>
      <c r="AZ167" s="123"/>
      <c r="BA167" s="123"/>
      <c r="BB167" s="123"/>
      <c r="BC167" s="123"/>
      <c r="BD167" s="123"/>
      <c r="BE167" s="123"/>
      <c r="BF167" s="123"/>
      <c r="BG167" s="123"/>
      <c r="BH167" s="123"/>
      <c r="BI167" s="123"/>
      <c r="BJ167" s="123"/>
      <c r="BK167" s="123"/>
      <c r="BL167" s="123"/>
      <c r="BM167" s="123"/>
      <c r="BN167" s="123"/>
      <c r="BO167" s="123"/>
      <c r="BP167" s="123"/>
      <c r="BQ167" s="123"/>
      <c r="BR167" s="123"/>
      <c r="BS167" s="123"/>
      <c r="BT167" s="123"/>
      <c r="BU167" s="123"/>
      <c r="BV167" s="123"/>
      <c r="BW167" s="123"/>
      <c r="BX167" s="123"/>
    </row>
    <row r="168" spans="2:76" ht="14" customHeight="1" x14ac:dyDescent="0.15">
      <c r="B168" s="257"/>
      <c r="C168" s="257"/>
      <c r="D168" s="257"/>
      <c r="E168" s="257"/>
      <c r="F168" s="257"/>
      <c r="G168" s="257"/>
      <c r="H168" s="258"/>
      <c r="L168" s="218"/>
      <c r="M168" s="218"/>
      <c r="N168" s="218"/>
      <c r="O168" s="218"/>
      <c r="P168" s="218"/>
      <c r="Q168" s="218"/>
      <c r="R168" s="218"/>
      <c r="S168" s="218"/>
      <c r="T168" s="218"/>
      <c r="U168" s="238"/>
      <c r="V168" s="238"/>
      <c r="W168" s="238"/>
      <c r="X168" s="238"/>
      <c r="Y168" s="123"/>
      <c r="Z168" s="123"/>
      <c r="AA168" s="123"/>
      <c r="AB168" s="123"/>
      <c r="AC168" s="123"/>
      <c r="AD168" s="123"/>
      <c r="AE168" s="123"/>
      <c r="AF168" s="123"/>
      <c r="AG168" s="123"/>
      <c r="AH168" s="123"/>
      <c r="AI168" s="123"/>
      <c r="AJ168" s="123"/>
      <c r="AK168" s="123"/>
      <c r="AL168" s="123"/>
      <c r="AM168" s="123"/>
      <c r="AN168" s="123"/>
      <c r="AO168" s="123"/>
      <c r="AP168" s="123"/>
      <c r="AQ168" s="123"/>
      <c r="AR168" s="123"/>
      <c r="AS168" s="123"/>
      <c r="AT168" s="123"/>
      <c r="AU168" s="123"/>
      <c r="AV168" s="123"/>
      <c r="AW168" s="123"/>
      <c r="AX168" s="123"/>
      <c r="AY168" s="123"/>
      <c r="AZ168" s="123"/>
      <c r="BA168" s="123"/>
      <c r="BB168" s="123"/>
      <c r="BC168" s="123"/>
      <c r="BD168" s="123"/>
      <c r="BE168" s="123"/>
      <c r="BF168" s="123"/>
      <c r="BG168" s="123"/>
      <c r="BH168" s="123"/>
      <c r="BI168" s="123"/>
      <c r="BJ168" s="123"/>
      <c r="BK168" s="123"/>
      <c r="BL168" s="123"/>
      <c r="BM168" s="123"/>
      <c r="BN168" s="123"/>
      <c r="BO168" s="123"/>
      <c r="BP168" s="123"/>
      <c r="BQ168" s="123"/>
      <c r="BR168" s="123"/>
      <c r="BS168" s="123"/>
      <c r="BT168" s="123"/>
      <c r="BU168" s="123"/>
      <c r="BV168" s="123"/>
      <c r="BW168" s="123"/>
      <c r="BX168" s="123"/>
    </row>
    <row r="169" spans="2:76" ht="14" customHeight="1" x14ac:dyDescent="0.15">
      <c r="B169" s="257"/>
      <c r="C169" s="257"/>
      <c r="D169" s="257"/>
      <c r="E169" s="257"/>
      <c r="F169" s="257"/>
      <c r="G169" s="257"/>
      <c r="H169" s="258"/>
      <c r="L169" s="218"/>
      <c r="M169" s="218"/>
      <c r="N169" s="218"/>
      <c r="O169" s="218"/>
      <c r="P169" s="218"/>
      <c r="Q169" s="218"/>
      <c r="R169" s="218"/>
      <c r="S169" s="218"/>
      <c r="T169" s="218"/>
      <c r="U169" s="238"/>
      <c r="V169" s="238"/>
      <c r="W169" s="238"/>
      <c r="X169" s="238"/>
      <c r="Y169" s="123"/>
      <c r="Z169" s="123"/>
      <c r="AA169" s="123"/>
      <c r="AB169" s="123"/>
      <c r="AC169" s="123"/>
      <c r="AD169" s="123"/>
      <c r="AE169" s="123"/>
      <c r="AF169" s="123"/>
      <c r="AG169" s="123"/>
      <c r="AH169" s="123"/>
      <c r="AI169" s="123"/>
      <c r="AJ169" s="123"/>
      <c r="AK169" s="123"/>
      <c r="AL169" s="123"/>
      <c r="AM169" s="123"/>
      <c r="AN169" s="123"/>
      <c r="AO169" s="123"/>
      <c r="AP169" s="123"/>
      <c r="AQ169" s="123"/>
      <c r="AR169" s="123"/>
      <c r="AS169" s="123"/>
      <c r="AT169" s="123"/>
      <c r="AU169" s="123"/>
      <c r="AV169" s="123"/>
      <c r="AW169" s="123"/>
      <c r="AX169" s="123"/>
      <c r="AY169" s="123"/>
      <c r="AZ169" s="123"/>
      <c r="BA169" s="123"/>
      <c r="BB169" s="123"/>
      <c r="BC169" s="123"/>
      <c r="BD169" s="123"/>
      <c r="BE169" s="123"/>
      <c r="BF169" s="123"/>
      <c r="BG169" s="123"/>
      <c r="BH169" s="123"/>
      <c r="BI169" s="123"/>
      <c r="BJ169" s="123"/>
      <c r="BK169" s="123"/>
      <c r="BL169" s="123"/>
      <c r="BM169" s="123"/>
      <c r="BN169" s="123"/>
      <c r="BO169" s="123"/>
      <c r="BP169" s="123"/>
      <c r="BQ169" s="123"/>
      <c r="BR169" s="123"/>
      <c r="BS169" s="123"/>
      <c r="BT169" s="123"/>
      <c r="BU169" s="123"/>
      <c r="BV169" s="123"/>
      <c r="BW169" s="123"/>
      <c r="BX169" s="123"/>
    </row>
    <row r="170" spans="2:76" ht="14" customHeight="1" x14ac:dyDescent="0.15">
      <c r="B170" s="257"/>
      <c r="C170" s="257"/>
      <c r="D170" s="257"/>
      <c r="E170" s="257"/>
      <c r="F170" s="257"/>
      <c r="G170" s="257"/>
      <c r="H170" s="258"/>
      <c r="L170" s="218"/>
      <c r="M170" s="218"/>
      <c r="N170" s="218"/>
      <c r="O170" s="218"/>
      <c r="P170" s="218"/>
      <c r="Q170" s="218"/>
      <c r="R170" s="218"/>
      <c r="S170" s="218"/>
      <c r="T170" s="218"/>
      <c r="U170" s="238"/>
      <c r="V170" s="238"/>
      <c r="W170" s="238"/>
      <c r="X170" s="238"/>
      <c r="Y170" s="123"/>
      <c r="Z170" s="123"/>
      <c r="AA170" s="123"/>
      <c r="AB170" s="123"/>
      <c r="AC170" s="123"/>
      <c r="AD170" s="123"/>
      <c r="AE170" s="123"/>
      <c r="AF170" s="123"/>
      <c r="AG170" s="123"/>
      <c r="AH170" s="123"/>
      <c r="AI170" s="123"/>
      <c r="AJ170" s="123"/>
      <c r="AK170" s="123"/>
      <c r="AL170" s="123"/>
      <c r="AM170" s="123"/>
      <c r="AN170" s="123"/>
      <c r="AO170" s="123"/>
      <c r="AP170" s="123"/>
      <c r="AQ170" s="123"/>
      <c r="AR170" s="123"/>
      <c r="AS170" s="123"/>
      <c r="AT170" s="123"/>
      <c r="AU170" s="123"/>
      <c r="AV170" s="123"/>
      <c r="AW170" s="123"/>
      <c r="AX170" s="123"/>
      <c r="AY170" s="123"/>
      <c r="AZ170" s="123"/>
      <c r="BA170" s="123"/>
      <c r="BB170" s="123"/>
      <c r="BC170" s="123"/>
      <c r="BD170" s="123"/>
      <c r="BE170" s="123"/>
      <c r="BF170" s="123"/>
      <c r="BG170" s="123"/>
      <c r="BH170" s="123"/>
      <c r="BI170" s="123"/>
      <c r="BJ170" s="123"/>
      <c r="BK170" s="123"/>
      <c r="BL170" s="123"/>
      <c r="BM170" s="123"/>
      <c r="BN170" s="123"/>
      <c r="BO170" s="123"/>
      <c r="BP170" s="123"/>
      <c r="BQ170" s="123"/>
      <c r="BR170" s="123"/>
      <c r="BS170" s="123"/>
      <c r="BT170" s="123"/>
      <c r="BU170" s="123"/>
      <c r="BV170" s="123"/>
      <c r="BW170" s="123"/>
      <c r="BX170" s="123"/>
    </row>
    <row r="171" spans="2:76" ht="14" customHeight="1" x14ac:dyDescent="0.15">
      <c r="B171" s="257"/>
      <c r="C171" s="257"/>
      <c r="D171" s="257"/>
      <c r="E171" s="257"/>
      <c r="F171" s="257"/>
      <c r="G171" s="257"/>
      <c r="H171" s="258"/>
      <c r="L171" s="218"/>
      <c r="M171" s="218"/>
      <c r="N171" s="218"/>
      <c r="O171" s="218"/>
      <c r="P171" s="218"/>
      <c r="Q171" s="218"/>
      <c r="R171" s="218"/>
      <c r="S171" s="218"/>
      <c r="T171" s="218"/>
      <c r="U171" s="238"/>
      <c r="V171" s="238"/>
      <c r="W171" s="238"/>
      <c r="X171" s="238"/>
      <c r="Y171" s="123"/>
      <c r="Z171" s="123"/>
      <c r="AA171" s="123"/>
      <c r="AB171" s="123"/>
      <c r="AC171" s="123"/>
      <c r="AD171" s="123"/>
      <c r="AE171" s="123"/>
      <c r="AF171" s="123"/>
      <c r="AG171" s="123"/>
      <c r="AH171" s="123"/>
      <c r="AI171" s="123"/>
      <c r="AJ171" s="123"/>
      <c r="AK171" s="123"/>
      <c r="AL171" s="123"/>
      <c r="AM171" s="123"/>
      <c r="AN171" s="123"/>
      <c r="AO171" s="123"/>
      <c r="AP171" s="123"/>
      <c r="AQ171" s="123"/>
      <c r="AR171" s="123"/>
      <c r="AS171" s="123"/>
      <c r="AT171" s="123"/>
      <c r="AU171" s="123"/>
      <c r="AV171" s="123"/>
      <c r="AW171" s="123"/>
      <c r="AX171" s="123"/>
      <c r="AY171" s="123"/>
      <c r="AZ171" s="123"/>
      <c r="BA171" s="123"/>
      <c r="BB171" s="123"/>
      <c r="BC171" s="123"/>
      <c r="BD171" s="123"/>
      <c r="BE171" s="123"/>
      <c r="BF171" s="123"/>
      <c r="BG171" s="123"/>
      <c r="BH171" s="123"/>
      <c r="BI171" s="123"/>
      <c r="BJ171" s="123"/>
      <c r="BK171" s="123"/>
      <c r="BL171" s="123"/>
      <c r="BM171" s="123"/>
      <c r="BN171" s="123"/>
      <c r="BO171" s="123"/>
      <c r="BP171" s="123"/>
      <c r="BQ171" s="123"/>
      <c r="BR171" s="123"/>
      <c r="BS171" s="123"/>
      <c r="BT171" s="123"/>
      <c r="BU171" s="123"/>
      <c r="BV171" s="123"/>
      <c r="BW171" s="123"/>
      <c r="BX171" s="123"/>
    </row>
    <row r="172" spans="2:76" ht="14" customHeight="1" x14ac:dyDescent="0.15">
      <c r="B172" s="257"/>
      <c r="C172" s="257"/>
      <c r="D172" s="257"/>
      <c r="E172" s="257"/>
      <c r="F172" s="257"/>
      <c r="G172" s="257"/>
      <c r="H172" s="258"/>
      <c r="L172" s="218"/>
      <c r="M172" s="218"/>
      <c r="N172" s="218"/>
      <c r="O172" s="218"/>
      <c r="P172" s="218"/>
      <c r="Q172" s="218"/>
      <c r="R172" s="218"/>
      <c r="S172" s="218"/>
      <c r="T172" s="218"/>
      <c r="U172" s="238"/>
      <c r="V172" s="238"/>
      <c r="W172" s="238"/>
      <c r="X172" s="238"/>
      <c r="Y172" s="123"/>
      <c r="Z172" s="123"/>
      <c r="AA172" s="123"/>
      <c r="AB172" s="123"/>
      <c r="AC172" s="123"/>
      <c r="AD172" s="123"/>
      <c r="AE172" s="123"/>
      <c r="AF172" s="123"/>
      <c r="AG172" s="123"/>
      <c r="AH172" s="123"/>
      <c r="AI172" s="123"/>
      <c r="AJ172" s="123"/>
      <c r="AK172" s="123"/>
      <c r="AL172" s="123"/>
      <c r="AM172" s="123"/>
      <c r="AN172" s="123"/>
      <c r="AO172" s="123"/>
      <c r="AP172" s="123"/>
      <c r="AQ172" s="123"/>
      <c r="AR172" s="123"/>
      <c r="AS172" s="123"/>
      <c r="AT172" s="123"/>
      <c r="AU172" s="123"/>
      <c r="AV172" s="123"/>
      <c r="AW172" s="123"/>
      <c r="AX172" s="123"/>
      <c r="AY172" s="123"/>
      <c r="AZ172" s="123"/>
      <c r="BA172" s="123"/>
      <c r="BB172" s="123"/>
      <c r="BC172" s="123"/>
      <c r="BD172" s="123"/>
      <c r="BE172" s="123"/>
      <c r="BF172" s="123"/>
      <c r="BG172" s="123"/>
      <c r="BH172" s="123"/>
      <c r="BI172" s="123"/>
      <c r="BJ172" s="123"/>
      <c r="BK172" s="123"/>
      <c r="BL172" s="123"/>
      <c r="BM172" s="123"/>
      <c r="BN172" s="123"/>
      <c r="BO172" s="123"/>
      <c r="BP172" s="123"/>
      <c r="BQ172" s="123"/>
      <c r="BR172" s="123"/>
      <c r="BS172" s="123"/>
      <c r="BT172" s="123"/>
      <c r="BU172" s="123"/>
      <c r="BV172" s="123"/>
      <c r="BW172" s="123"/>
      <c r="BX172" s="123"/>
    </row>
    <row r="173" spans="2:76" ht="14" customHeight="1" x14ac:dyDescent="0.15">
      <c r="B173" s="257"/>
      <c r="C173" s="257"/>
      <c r="D173" s="257"/>
      <c r="E173" s="257"/>
      <c r="F173" s="257"/>
      <c r="G173" s="257"/>
      <c r="H173" s="258"/>
      <c r="L173" s="218"/>
      <c r="M173" s="218"/>
      <c r="N173" s="218"/>
      <c r="O173" s="218"/>
      <c r="P173" s="218"/>
      <c r="Q173" s="218"/>
      <c r="R173" s="218"/>
      <c r="S173" s="218"/>
      <c r="T173" s="218"/>
      <c r="U173" s="238"/>
      <c r="V173" s="238"/>
      <c r="W173" s="238"/>
      <c r="X173" s="238"/>
      <c r="Y173" s="123"/>
      <c r="Z173" s="123"/>
      <c r="AA173" s="123"/>
      <c r="AB173" s="123"/>
      <c r="AC173" s="123"/>
      <c r="AD173" s="123"/>
      <c r="AE173" s="123"/>
      <c r="AF173" s="123"/>
      <c r="AG173" s="123"/>
      <c r="AH173" s="123"/>
      <c r="AI173" s="123"/>
      <c r="AJ173" s="123"/>
      <c r="AK173" s="123"/>
      <c r="AL173" s="123"/>
      <c r="AM173" s="123"/>
      <c r="AN173" s="123"/>
      <c r="AO173" s="123"/>
      <c r="AP173" s="123"/>
      <c r="AQ173" s="123"/>
      <c r="AR173" s="123"/>
      <c r="AS173" s="123"/>
      <c r="AT173" s="123"/>
      <c r="AU173" s="123"/>
      <c r="AV173" s="123"/>
      <c r="AW173" s="123"/>
      <c r="AX173" s="123"/>
      <c r="AY173" s="123"/>
      <c r="AZ173" s="123"/>
      <c r="BA173" s="123"/>
      <c r="BB173" s="123"/>
      <c r="BC173" s="123"/>
      <c r="BD173" s="123"/>
      <c r="BE173" s="123"/>
      <c r="BF173" s="123"/>
      <c r="BG173" s="123"/>
      <c r="BH173" s="123"/>
      <c r="BI173" s="123"/>
      <c r="BJ173" s="123"/>
      <c r="BK173" s="123"/>
      <c r="BL173" s="123"/>
      <c r="BM173" s="123"/>
      <c r="BN173" s="123"/>
      <c r="BO173" s="123"/>
      <c r="BP173" s="123"/>
      <c r="BQ173" s="123"/>
      <c r="BR173" s="123"/>
      <c r="BS173" s="123"/>
      <c r="BT173" s="123"/>
      <c r="BU173" s="123"/>
      <c r="BV173" s="123"/>
      <c r="BW173" s="123"/>
      <c r="BX173" s="123"/>
    </row>
    <row r="174" spans="2:76" ht="14" customHeight="1" x14ac:dyDescent="0.15">
      <c r="B174" s="257"/>
      <c r="C174" s="257"/>
      <c r="D174" s="257"/>
      <c r="E174" s="257"/>
      <c r="F174" s="257"/>
      <c r="G174" s="257"/>
      <c r="H174" s="258"/>
      <c r="L174" s="218"/>
      <c r="M174" s="218"/>
      <c r="N174" s="218"/>
      <c r="O174" s="218"/>
      <c r="P174" s="218"/>
      <c r="Q174" s="218"/>
      <c r="R174" s="218"/>
      <c r="S174" s="218"/>
      <c r="T174" s="218"/>
      <c r="U174" s="238"/>
      <c r="V174" s="238"/>
      <c r="W174" s="238"/>
      <c r="X174" s="238"/>
      <c r="Y174" s="123"/>
      <c r="Z174" s="123"/>
      <c r="AA174" s="123"/>
      <c r="AB174" s="123"/>
      <c r="AC174" s="123"/>
      <c r="AD174" s="123"/>
      <c r="AE174" s="123"/>
      <c r="AF174" s="123"/>
      <c r="AG174" s="123"/>
      <c r="AH174" s="123"/>
      <c r="AI174" s="123"/>
      <c r="AJ174" s="123"/>
      <c r="AK174" s="123"/>
      <c r="AL174" s="123"/>
      <c r="AM174" s="123"/>
      <c r="AN174" s="123"/>
      <c r="AO174" s="123"/>
      <c r="AP174" s="123"/>
      <c r="AQ174" s="123"/>
      <c r="AR174" s="123"/>
      <c r="AS174" s="123"/>
      <c r="AT174" s="123"/>
      <c r="AU174" s="123"/>
      <c r="AV174" s="123"/>
      <c r="AW174" s="123"/>
      <c r="AX174" s="123"/>
      <c r="AY174" s="123"/>
      <c r="AZ174" s="123"/>
      <c r="BA174" s="123"/>
      <c r="BB174" s="123"/>
      <c r="BC174" s="123"/>
      <c r="BD174" s="123"/>
      <c r="BE174" s="123"/>
      <c r="BF174" s="123"/>
      <c r="BG174" s="123"/>
      <c r="BH174" s="123"/>
      <c r="BI174" s="123"/>
      <c r="BJ174" s="123"/>
      <c r="BK174" s="123"/>
      <c r="BL174" s="123"/>
      <c r="BM174" s="123"/>
      <c r="BN174" s="123"/>
      <c r="BO174" s="123"/>
      <c r="BP174" s="123"/>
      <c r="BQ174" s="123"/>
      <c r="BR174" s="123"/>
      <c r="BS174" s="123"/>
      <c r="BT174" s="123"/>
      <c r="BU174" s="123"/>
      <c r="BV174" s="123"/>
      <c r="BW174" s="123"/>
      <c r="BX174" s="123"/>
    </row>
    <row r="175" spans="2:76" ht="14" customHeight="1" x14ac:dyDescent="0.15">
      <c r="B175" s="257"/>
      <c r="C175" s="257"/>
      <c r="D175" s="257"/>
      <c r="E175" s="257"/>
      <c r="F175" s="257"/>
      <c r="G175" s="257"/>
      <c r="H175" s="258"/>
      <c r="L175" s="218"/>
      <c r="M175" s="218"/>
      <c r="N175" s="218"/>
      <c r="O175" s="218"/>
      <c r="P175" s="218"/>
      <c r="Q175" s="218"/>
      <c r="R175" s="218"/>
      <c r="S175" s="218"/>
      <c r="T175" s="218"/>
      <c r="U175" s="238"/>
      <c r="V175" s="238"/>
      <c r="W175" s="238"/>
      <c r="X175" s="238"/>
      <c r="Y175" s="123"/>
      <c r="Z175" s="123"/>
      <c r="AA175" s="123"/>
      <c r="AB175" s="123"/>
      <c r="AC175" s="123"/>
      <c r="AD175" s="123"/>
      <c r="AE175" s="123"/>
      <c r="AF175" s="123"/>
      <c r="AG175" s="123"/>
      <c r="AH175" s="123"/>
      <c r="AI175" s="123"/>
      <c r="AJ175" s="123"/>
      <c r="AK175" s="123"/>
      <c r="AL175" s="123"/>
      <c r="AM175" s="123"/>
      <c r="AN175" s="123"/>
      <c r="AO175" s="123"/>
      <c r="AP175" s="123"/>
      <c r="AQ175" s="123"/>
      <c r="AR175" s="123"/>
      <c r="AS175" s="123"/>
      <c r="AT175" s="123"/>
      <c r="AU175" s="123"/>
      <c r="AV175" s="123"/>
      <c r="AW175" s="123"/>
      <c r="AX175" s="123"/>
      <c r="AY175" s="123"/>
      <c r="AZ175" s="123"/>
      <c r="BA175" s="123"/>
      <c r="BB175" s="123"/>
      <c r="BC175" s="123"/>
      <c r="BD175" s="123"/>
      <c r="BE175" s="123"/>
      <c r="BF175" s="123"/>
      <c r="BG175" s="123"/>
      <c r="BH175" s="123"/>
      <c r="BI175" s="123"/>
      <c r="BJ175" s="123"/>
      <c r="BK175" s="123"/>
      <c r="BL175" s="123"/>
      <c r="BM175" s="123"/>
      <c r="BN175" s="123"/>
      <c r="BO175" s="123"/>
      <c r="BP175" s="123"/>
      <c r="BQ175" s="123"/>
      <c r="BR175" s="123"/>
      <c r="BS175" s="123"/>
      <c r="BT175" s="123"/>
      <c r="BU175" s="123"/>
      <c r="BV175" s="123"/>
      <c r="BW175" s="123"/>
      <c r="BX175" s="123"/>
    </row>
    <row r="176" spans="2:76" ht="14" customHeight="1" x14ac:dyDescent="0.15">
      <c r="B176" s="257"/>
      <c r="C176" s="257"/>
      <c r="D176" s="257"/>
      <c r="E176" s="257"/>
      <c r="F176" s="257"/>
      <c r="G176" s="257"/>
      <c r="H176" s="258"/>
      <c r="L176" s="218"/>
      <c r="M176" s="218"/>
      <c r="N176" s="218"/>
      <c r="O176" s="218"/>
      <c r="P176" s="218"/>
      <c r="Q176" s="218"/>
      <c r="R176" s="218"/>
      <c r="S176" s="218"/>
      <c r="T176" s="218"/>
      <c r="U176" s="238"/>
      <c r="V176" s="238"/>
      <c r="W176" s="238"/>
      <c r="X176" s="238"/>
      <c r="Y176" s="123"/>
      <c r="Z176" s="123"/>
      <c r="AA176" s="123"/>
      <c r="AB176" s="123"/>
      <c r="AC176" s="123"/>
      <c r="AD176" s="123"/>
      <c r="AE176" s="123"/>
      <c r="AF176" s="123"/>
      <c r="AG176" s="123"/>
      <c r="AH176" s="123"/>
      <c r="AI176" s="123"/>
      <c r="AJ176" s="123"/>
      <c r="AK176" s="123"/>
      <c r="AL176" s="123"/>
      <c r="AM176" s="123"/>
      <c r="AN176" s="123"/>
      <c r="AO176" s="123"/>
      <c r="AP176" s="123"/>
      <c r="AQ176" s="123"/>
      <c r="AR176" s="123"/>
      <c r="AS176" s="123"/>
      <c r="AT176" s="123"/>
      <c r="AU176" s="123"/>
      <c r="AV176" s="123"/>
      <c r="AW176" s="123"/>
      <c r="AX176" s="123"/>
      <c r="AY176" s="123"/>
      <c r="AZ176" s="123"/>
      <c r="BA176" s="123"/>
      <c r="BB176" s="123"/>
      <c r="BC176" s="123"/>
      <c r="BD176" s="123"/>
      <c r="BE176" s="123"/>
      <c r="BF176" s="123"/>
      <c r="BG176" s="123"/>
      <c r="BH176" s="123"/>
      <c r="BI176" s="123"/>
      <c r="BJ176" s="123"/>
      <c r="BK176" s="123"/>
      <c r="BL176" s="123"/>
      <c r="BM176" s="123"/>
      <c r="BN176" s="123"/>
      <c r="BO176" s="123"/>
      <c r="BP176" s="123"/>
      <c r="BQ176" s="123"/>
      <c r="BR176" s="123"/>
      <c r="BS176" s="123"/>
      <c r="BT176" s="123"/>
      <c r="BU176" s="123"/>
      <c r="BV176" s="123"/>
      <c r="BW176" s="123"/>
      <c r="BX176" s="123"/>
    </row>
    <row r="177" spans="2:76" ht="14" customHeight="1" x14ac:dyDescent="0.15">
      <c r="B177" s="257"/>
      <c r="C177" s="257"/>
      <c r="D177" s="257"/>
      <c r="E177" s="257"/>
      <c r="F177" s="257"/>
      <c r="G177" s="257"/>
      <c r="H177" s="258"/>
      <c r="L177" s="218"/>
      <c r="M177" s="218"/>
      <c r="N177" s="218"/>
      <c r="O177" s="218"/>
      <c r="P177" s="218"/>
      <c r="Q177" s="218"/>
      <c r="R177" s="218"/>
      <c r="S177" s="218"/>
      <c r="T177" s="218"/>
      <c r="U177" s="238"/>
      <c r="V177" s="238"/>
      <c r="W177" s="238"/>
      <c r="X177" s="238"/>
      <c r="Y177" s="123"/>
      <c r="Z177" s="123"/>
      <c r="AA177" s="123"/>
      <c r="AB177" s="123"/>
      <c r="AC177" s="123"/>
      <c r="AD177" s="123"/>
      <c r="AE177" s="123"/>
      <c r="AF177" s="123"/>
      <c r="AG177" s="123"/>
      <c r="AH177" s="123"/>
      <c r="AI177" s="123"/>
      <c r="AJ177" s="123"/>
      <c r="AK177" s="123"/>
      <c r="AL177" s="123"/>
      <c r="AM177" s="123"/>
      <c r="AN177" s="123"/>
      <c r="AO177" s="123"/>
      <c r="AP177" s="123"/>
      <c r="AQ177" s="123"/>
      <c r="AR177" s="123"/>
      <c r="AS177" s="123"/>
      <c r="AT177" s="123"/>
      <c r="AU177" s="123"/>
      <c r="AV177" s="123"/>
      <c r="AW177" s="123"/>
      <c r="AX177" s="123"/>
      <c r="AY177" s="123"/>
      <c r="AZ177" s="123"/>
      <c r="BA177" s="123"/>
      <c r="BB177" s="123"/>
      <c r="BC177" s="123"/>
      <c r="BD177" s="123"/>
      <c r="BE177" s="123"/>
      <c r="BF177" s="123"/>
      <c r="BG177" s="123"/>
      <c r="BH177" s="123"/>
      <c r="BI177" s="123"/>
      <c r="BJ177" s="123"/>
      <c r="BK177" s="123"/>
      <c r="BL177" s="123"/>
      <c r="BM177" s="123"/>
      <c r="BN177" s="123"/>
      <c r="BO177" s="123"/>
      <c r="BP177" s="123"/>
      <c r="BQ177" s="123"/>
      <c r="BR177" s="123"/>
      <c r="BS177" s="123"/>
      <c r="BT177" s="123"/>
      <c r="BU177" s="123"/>
      <c r="BV177" s="123"/>
      <c r="BW177" s="123"/>
      <c r="BX177" s="123"/>
    </row>
    <row r="178" spans="2:76" ht="14" customHeight="1" x14ac:dyDescent="0.15">
      <c r="B178" s="257"/>
      <c r="C178" s="257"/>
      <c r="D178" s="257"/>
      <c r="E178" s="257"/>
      <c r="F178" s="257"/>
      <c r="G178" s="257"/>
      <c r="H178" s="258"/>
      <c r="L178" s="218"/>
      <c r="M178" s="218"/>
      <c r="N178" s="218"/>
      <c r="O178" s="218"/>
      <c r="P178" s="218"/>
      <c r="Q178" s="218"/>
      <c r="R178" s="218"/>
      <c r="S178" s="218"/>
      <c r="T178" s="218"/>
      <c r="U178" s="238"/>
      <c r="V178" s="238"/>
      <c r="W178" s="238"/>
      <c r="X178" s="238"/>
      <c r="Y178" s="123"/>
      <c r="Z178" s="123"/>
      <c r="AA178" s="123"/>
      <c r="AB178" s="123"/>
      <c r="AC178" s="123"/>
      <c r="AD178" s="123"/>
      <c r="AE178" s="123"/>
      <c r="AF178" s="123"/>
      <c r="AG178" s="123"/>
      <c r="AH178" s="123"/>
      <c r="AI178" s="123"/>
      <c r="AJ178" s="123"/>
      <c r="AK178" s="123"/>
      <c r="AL178" s="123"/>
      <c r="AM178" s="123"/>
      <c r="AN178" s="123"/>
      <c r="AO178" s="123"/>
      <c r="AP178" s="123"/>
      <c r="AQ178" s="123"/>
      <c r="AR178" s="123"/>
      <c r="AS178" s="123"/>
      <c r="AT178" s="123"/>
      <c r="AU178" s="123"/>
      <c r="AV178" s="123"/>
      <c r="AW178" s="123"/>
      <c r="AX178" s="123"/>
      <c r="AY178" s="123"/>
      <c r="AZ178" s="123"/>
      <c r="BA178" s="123"/>
      <c r="BB178" s="123"/>
      <c r="BC178" s="123"/>
      <c r="BD178" s="123"/>
      <c r="BE178" s="123"/>
      <c r="BF178" s="123"/>
      <c r="BG178" s="123"/>
      <c r="BH178" s="123"/>
      <c r="BI178" s="123"/>
      <c r="BJ178" s="123"/>
      <c r="BK178" s="123"/>
      <c r="BL178" s="123"/>
      <c r="BM178" s="123"/>
      <c r="BN178" s="123"/>
      <c r="BO178" s="123"/>
      <c r="BP178" s="123"/>
      <c r="BQ178" s="123"/>
      <c r="BR178" s="123"/>
      <c r="BS178" s="123"/>
      <c r="BT178" s="123"/>
      <c r="BU178" s="123"/>
      <c r="BV178" s="123"/>
      <c r="BW178" s="123"/>
      <c r="BX178" s="123"/>
    </row>
    <row r="179" spans="2:76" ht="14" customHeight="1" x14ac:dyDescent="0.15">
      <c r="B179" s="257"/>
      <c r="C179" s="257"/>
      <c r="D179" s="257"/>
      <c r="E179" s="257"/>
      <c r="F179" s="257"/>
      <c r="G179" s="257"/>
      <c r="H179" s="258"/>
      <c r="L179" s="218"/>
      <c r="M179" s="218"/>
      <c r="N179" s="218"/>
      <c r="O179" s="218"/>
      <c r="P179" s="218"/>
      <c r="Q179" s="218"/>
      <c r="R179" s="218"/>
      <c r="S179" s="218"/>
      <c r="T179" s="218"/>
      <c r="U179" s="238"/>
      <c r="V179" s="238"/>
      <c r="W179" s="238"/>
      <c r="X179" s="238"/>
      <c r="Y179" s="123"/>
      <c r="Z179" s="123"/>
      <c r="AA179" s="123"/>
      <c r="AB179" s="123"/>
      <c r="AC179" s="123"/>
      <c r="AD179" s="123"/>
      <c r="AE179" s="123"/>
      <c r="AF179" s="123"/>
      <c r="AG179" s="123"/>
      <c r="AH179" s="123"/>
      <c r="AI179" s="123"/>
      <c r="AJ179" s="123"/>
      <c r="AK179" s="123"/>
      <c r="AL179" s="123"/>
      <c r="AM179" s="123"/>
      <c r="AN179" s="123"/>
      <c r="AO179" s="123"/>
      <c r="AP179" s="123"/>
      <c r="AQ179" s="123"/>
      <c r="AR179" s="123"/>
      <c r="AS179" s="123"/>
      <c r="AT179" s="123"/>
      <c r="AU179" s="123"/>
      <c r="AV179" s="123"/>
      <c r="AW179" s="123"/>
      <c r="AX179" s="123"/>
      <c r="AY179" s="123"/>
      <c r="AZ179" s="123"/>
      <c r="BA179" s="123"/>
      <c r="BB179" s="123"/>
      <c r="BC179" s="123"/>
      <c r="BD179" s="123"/>
      <c r="BE179" s="123"/>
      <c r="BF179" s="123"/>
      <c r="BG179" s="123"/>
      <c r="BH179" s="123"/>
      <c r="BI179" s="123"/>
      <c r="BJ179" s="123"/>
      <c r="BK179" s="123"/>
      <c r="BL179" s="123"/>
      <c r="BM179" s="123"/>
      <c r="BN179" s="123"/>
      <c r="BO179" s="123"/>
      <c r="BP179" s="123"/>
      <c r="BQ179" s="123"/>
      <c r="BR179" s="123"/>
      <c r="BS179" s="123"/>
      <c r="BT179" s="123"/>
      <c r="BU179" s="123"/>
      <c r="BV179" s="123"/>
      <c r="BW179" s="123"/>
      <c r="BX179" s="123"/>
    </row>
    <row r="180" spans="2:76" ht="14" customHeight="1" x14ac:dyDescent="0.15">
      <c r="B180" s="257"/>
      <c r="C180" s="257"/>
      <c r="D180" s="257"/>
      <c r="E180" s="257"/>
      <c r="F180" s="257"/>
      <c r="G180" s="257"/>
      <c r="H180" s="258"/>
      <c r="L180" s="218"/>
      <c r="M180" s="218"/>
      <c r="N180" s="218"/>
      <c r="O180" s="218"/>
      <c r="P180" s="218"/>
      <c r="Q180" s="218"/>
      <c r="R180" s="218"/>
      <c r="S180" s="218"/>
      <c r="T180" s="218"/>
      <c r="U180" s="238"/>
      <c r="V180" s="238"/>
      <c r="W180" s="238"/>
      <c r="X180" s="238"/>
      <c r="Y180" s="123"/>
      <c r="Z180" s="123"/>
      <c r="AA180" s="123"/>
      <c r="AB180" s="123"/>
      <c r="AC180" s="123"/>
      <c r="AD180" s="123"/>
      <c r="AE180" s="123"/>
      <c r="AF180" s="123"/>
      <c r="AG180" s="123"/>
      <c r="AH180" s="123"/>
      <c r="AI180" s="123"/>
      <c r="AJ180" s="123"/>
      <c r="AK180" s="123"/>
      <c r="AL180" s="123"/>
      <c r="AM180" s="123"/>
      <c r="AN180" s="123"/>
      <c r="AO180" s="123"/>
      <c r="AP180" s="123"/>
      <c r="AQ180" s="123"/>
      <c r="AR180" s="123"/>
      <c r="AS180" s="123"/>
      <c r="AT180" s="123"/>
      <c r="AU180" s="123"/>
      <c r="AV180" s="123"/>
      <c r="AW180" s="123"/>
      <c r="AX180" s="123"/>
      <c r="AY180" s="123"/>
      <c r="AZ180" s="123"/>
      <c r="BA180" s="123"/>
      <c r="BB180" s="123"/>
      <c r="BC180" s="123"/>
      <c r="BD180" s="123"/>
      <c r="BE180" s="123"/>
      <c r="BF180" s="123"/>
      <c r="BG180" s="123"/>
      <c r="BH180" s="123"/>
      <c r="BI180" s="123"/>
      <c r="BJ180" s="123"/>
      <c r="BK180" s="123"/>
      <c r="BL180" s="123"/>
      <c r="BM180" s="123"/>
      <c r="BN180" s="123"/>
      <c r="BO180" s="123"/>
      <c r="BP180" s="123"/>
      <c r="BQ180" s="123"/>
      <c r="BR180" s="123"/>
      <c r="BS180" s="123"/>
      <c r="BT180" s="123"/>
      <c r="BU180" s="123"/>
      <c r="BV180" s="123"/>
      <c r="BW180" s="123"/>
      <c r="BX180" s="123"/>
    </row>
    <row r="181" spans="2:76" ht="14" customHeight="1" x14ac:dyDescent="0.15">
      <c r="B181" s="257"/>
      <c r="C181" s="257"/>
      <c r="D181" s="257"/>
      <c r="E181" s="257"/>
      <c r="F181" s="257"/>
      <c r="G181" s="257"/>
      <c r="H181" s="258"/>
      <c r="L181" s="218"/>
      <c r="M181" s="218"/>
      <c r="N181" s="218"/>
      <c r="O181" s="218"/>
      <c r="P181" s="218"/>
      <c r="Q181" s="218"/>
      <c r="R181" s="218"/>
      <c r="S181" s="218"/>
      <c r="T181" s="218"/>
      <c r="U181" s="238"/>
      <c r="V181" s="238"/>
      <c r="W181" s="238"/>
      <c r="X181" s="238"/>
      <c r="Y181" s="123"/>
      <c r="Z181" s="123"/>
      <c r="AA181" s="123"/>
      <c r="AB181" s="123"/>
      <c r="AC181" s="123"/>
      <c r="AD181" s="123"/>
      <c r="AE181" s="123"/>
      <c r="AF181" s="123"/>
      <c r="AG181" s="123"/>
      <c r="AH181" s="123"/>
      <c r="AI181" s="123"/>
      <c r="AJ181" s="123"/>
      <c r="AK181" s="123"/>
      <c r="AL181" s="123"/>
      <c r="AM181" s="123"/>
      <c r="AN181" s="123"/>
      <c r="AO181" s="123"/>
      <c r="AP181" s="123"/>
      <c r="AQ181" s="123"/>
      <c r="AR181" s="123"/>
      <c r="AS181" s="123"/>
      <c r="AT181" s="123"/>
      <c r="AU181" s="123"/>
      <c r="AV181" s="123"/>
      <c r="AW181" s="123"/>
      <c r="AX181" s="123"/>
      <c r="AY181" s="123"/>
      <c r="AZ181" s="123"/>
      <c r="BA181" s="123"/>
      <c r="BB181" s="123"/>
      <c r="BC181" s="123"/>
      <c r="BD181" s="123"/>
      <c r="BE181" s="123"/>
      <c r="BF181" s="123"/>
      <c r="BG181" s="123"/>
      <c r="BH181" s="123"/>
      <c r="BI181" s="123"/>
      <c r="BJ181" s="123"/>
      <c r="BK181" s="123"/>
      <c r="BL181" s="123"/>
      <c r="BM181" s="123"/>
      <c r="BN181" s="123"/>
      <c r="BO181" s="123"/>
      <c r="BP181" s="123"/>
      <c r="BQ181" s="123"/>
      <c r="BR181" s="123"/>
      <c r="BS181" s="123"/>
      <c r="BT181" s="123"/>
      <c r="BU181" s="123"/>
      <c r="BV181" s="123"/>
      <c r="BW181" s="123"/>
      <c r="BX181" s="123"/>
    </row>
    <row r="182" spans="2:76" ht="14" customHeight="1" x14ac:dyDescent="0.15">
      <c r="B182" s="257"/>
      <c r="C182" s="257"/>
      <c r="D182" s="257"/>
      <c r="E182" s="257"/>
      <c r="F182" s="257"/>
      <c r="G182" s="257"/>
      <c r="H182" s="258"/>
      <c r="L182" s="218"/>
      <c r="M182" s="218"/>
      <c r="N182" s="218"/>
      <c r="O182" s="218"/>
      <c r="P182" s="218"/>
      <c r="Q182" s="218"/>
      <c r="R182" s="218"/>
      <c r="S182" s="218"/>
      <c r="T182" s="218"/>
      <c r="U182" s="238"/>
      <c r="V182" s="238"/>
      <c r="W182" s="238"/>
      <c r="X182" s="238"/>
      <c r="Y182" s="123"/>
      <c r="Z182" s="123"/>
      <c r="AA182" s="123"/>
      <c r="AB182" s="123"/>
      <c r="AC182" s="123"/>
      <c r="AD182" s="123"/>
      <c r="AE182" s="123"/>
      <c r="AF182" s="123"/>
      <c r="AG182" s="123"/>
      <c r="AH182" s="123"/>
      <c r="AI182" s="123"/>
      <c r="AJ182" s="123"/>
      <c r="AK182" s="123"/>
      <c r="AL182" s="123"/>
      <c r="AM182" s="123"/>
      <c r="AN182" s="123"/>
      <c r="AO182" s="123"/>
      <c r="AP182" s="123"/>
      <c r="AQ182" s="123"/>
      <c r="AR182" s="123"/>
      <c r="AS182" s="123"/>
      <c r="AT182" s="123"/>
      <c r="AU182" s="123"/>
      <c r="AV182" s="123"/>
      <c r="AW182" s="123"/>
      <c r="AX182" s="123"/>
      <c r="AY182" s="123"/>
      <c r="AZ182" s="123"/>
      <c r="BA182" s="123"/>
      <c r="BB182" s="123"/>
      <c r="BC182" s="123"/>
      <c r="BD182" s="123"/>
      <c r="BE182" s="123"/>
      <c r="BF182" s="123"/>
      <c r="BG182" s="123"/>
      <c r="BH182" s="123"/>
      <c r="BI182" s="123"/>
      <c r="BJ182" s="123"/>
      <c r="BK182" s="123"/>
      <c r="BL182" s="123"/>
      <c r="BM182" s="123"/>
      <c r="BN182" s="123"/>
      <c r="BO182" s="123"/>
      <c r="BP182" s="123"/>
      <c r="BQ182" s="123"/>
      <c r="BR182" s="123"/>
      <c r="BS182" s="123"/>
      <c r="BT182" s="123"/>
      <c r="BU182" s="123"/>
      <c r="BV182" s="123"/>
      <c r="BW182" s="123"/>
      <c r="BX182" s="123"/>
    </row>
    <row r="183" spans="2:76" ht="14" customHeight="1" x14ac:dyDescent="0.15">
      <c r="B183" s="257"/>
      <c r="C183" s="257"/>
      <c r="D183" s="257"/>
      <c r="E183" s="257"/>
      <c r="F183" s="257"/>
      <c r="G183" s="257"/>
      <c r="H183" s="258"/>
      <c r="L183" s="218"/>
      <c r="M183" s="218"/>
      <c r="N183" s="218"/>
      <c r="O183" s="218"/>
      <c r="P183" s="218"/>
      <c r="Q183" s="218"/>
      <c r="R183" s="218"/>
      <c r="S183" s="218"/>
      <c r="T183" s="218"/>
      <c r="U183" s="238"/>
      <c r="V183" s="238"/>
      <c r="W183" s="238"/>
      <c r="X183" s="238"/>
      <c r="Y183" s="123"/>
      <c r="Z183" s="123"/>
      <c r="AA183" s="123"/>
      <c r="AB183" s="123"/>
      <c r="AC183" s="123"/>
      <c r="AD183" s="123"/>
      <c r="AE183" s="123"/>
      <c r="AF183" s="123"/>
      <c r="AG183" s="123"/>
      <c r="AH183" s="123"/>
      <c r="AI183" s="123"/>
      <c r="AJ183" s="123"/>
      <c r="AK183" s="123"/>
      <c r="AL183" s="123"/>
      <c r="AM183" s="123"/>
      <c r="AN183" s="123"/>
      <c r="AO183" s="123"/>
      <c r="AP183" s="123"/>
      <c r="AQ183" s="123"/>
      <c r="AR183" s="123"/>
      <c r="AS183" s="123"/>
      <c r="AT183" s="123"/>
      <c r="AU183" s="123"/>
      <c r="AV183" s="123"/>
      <c r="AW183" s="123"/>
      <c r="AX183" s="123"/>
      <c r="AY183" s="123"/>
      <c r="AZ183" s="123"/>
      <c r="BA183" s="123"/>
      <c r="BB183" s="123"/>
      <c r="BC183" s="123"/>
      <c r="BD183" s="123"/>
      <c r="BE183" s="123"/>
      <c r="BF183" s="123"/>
      <c r="BG183" s="123"/>
      <c r="BH183" s="123"/>
      <c r="BI183" s="123"/>
      <c r="BJ183" s="123"/>
      <c r="BK183" s="123"/>
      <c r="BL183" s="123"/>
      <c r="BM183" s="123"/>
      <c r="BN183" s="123"/>
      <c r="BO183" s="123"/>
      <c r="BP183" s="123"/>
      <c r="BQ183" s="123"/>
      <c r="BR183" s="123"/>
      <c r="BS183" s="123"/>
      <c r="BT183" s="123"/>
      <c r="BU183" s="123"/>
      <c r="BV183" s="123"/>
      <c r="BW183" s="123"/>
      <c r="BX183" s="123"/>
    </row>
    <row r="184" spans="2:76" ht="14" customHeight="1" x14ac:dyDescent="0.15">
      <c r="B184" s="257"/>
      <c r="C184" s="257"/>
      <c r="D184" s="257"/>
      <c r="E184" s="257"/>
      <c r="F184" s="257"/>
      <c r="G184" s="257"/>
      <c r="H184" s="258"/>
      <c r="L184" s="218"/>
      <c r="M184" s="218"/>
      <c r="N184" s="218"/>
      <c r="O184" s="218"/>
      <c r="P184" s="218"/>
      <c r="Q184" s="218"/>
      <c r="R184" s="218"/>
      <c r="S184" s="218"/>
      <c r="T184" s="218"/>
      <c r="U184" s="238"/>
      <c r="V184" s="238"/>
      <c r="W184" s="238"/>
      <c r="X184" s="238"/>
      <c r="Y184" s="123"/>
      <c r="Z184" s="123"/>
      <c r="AA184" s="123"/>
      <c r="AB184" s="123"/>
      <c r="AC184" s="123"/>
      <c r="AD184" s="123"/>
      <c r="AE184" s="123"/>
      <c r="AF184" s="123"/>
      <c r="AG184" s="123"/>
      <c r="AH184" s="123"/>
      <c r="AI184" s="123"/>
      <c r="AJ184" s="123"/>
      <c r="AK184" s="123"/>
      <c r="AL184" s="123"/>
      <c r="AM184" s="123"/>
      <c r="AN184" s="123"/>
      <c r="AO184" s="123"/>
      <c r="AP184" s="123"/>
      <c r="AQ184" s="123"/>
      <c r="AR184" s="123"/>
      <c r="AS184" s="123"/>
      <c r="AT184" s="123"/>
      <c r="AU184" s="123"/>
      <c r="AV184" s="123"/>
      <c r="AW184" s="123"/>
      <c r="AX184" s="123"/>
      <c r="AY184" s="123"/>
      <c r="AZ184" s="123"/>
      <c r="BA184" s="123"/>
      <c r="BB184" s="123"/>
      <c r="BC184" s="123"/>
      <c r="BD184" s="123"/>
      <c r="BE184" s="123"/>
      <c r="BF184" s="123"/>
      <c r="BG184" s="123"/>
      <c r="BH184" s="123"/>
      <c r="BI184" s="123"/>
      <c r="BJ184" s="123"/>
      <c r="BK184" s="123"/>
      <c r="BL184" s="123"/>
      <c r="BM184" s="123"/>
      <c r="BN184" s="123"/>
      <c r="BO184" s="123"/>
      <c r="BP184" s="123"/>
      <c r="BQ184" s="123"/>
      <c r="BR184" s="123"/>
      <c r="BS184" s="123"/>
      <c r="BT184" s="123"/>
      <c r="BU184" s="123"/>
      <c r="BV184" s="123"/>
      <c r="BW184" s="123"/>
      <c r="BX184" s="123"/>
    </row>
    <row r="185" spans="2:76" ht="14" customHeight="1" x14ac:dyDescent="0.15">
      <c r="B185" s="257"/>
      <c r="C185" s="257"/>
      <c r="D185" s="257"/>
      <c r="E185" s="257"/>
      <c r="F185" s="257"/>
      <c r="G185" s="257"/>
      <c r="H185" s="258"/>
      <c r="L185" s="218"/>
      <c r="M185" s="218"/>
      <c r="N185" s="218"/>
      <c r="O185" s="218"/>
      <c r="P185" s="218"/>
      <c r="Q185" s="218"/>
      <c r="R185" s="218"/>
      <c r="S185" s="218"/>
      <c r="T185" s="218"/>
      <c r="U185" s="238"/>
      <c r="V185" s="238"/>
      <c r="W185" s="238"/>
      <c r="X185" s="238"/>
      <c r="Y185" s="123"/>
      <c r="Z185" s="123"/>
      <c r="AA185" s="123"/>
      <c r="AB185" s="123"/>
      <c r="AC185" s="123"/>
      <c r="AD185" s="123"/>
      <c r="AE185" s="123"/>
      <c r="AF185" s="123"/>
      <c r="AG185" s="123"/>
      <c r="AH185" s="123"/>
      <c r="AI185" s="123"/>
      <c r="AJ185" s="123"/>
      <c r="AK185" s="123"/>
      <c r="AL185" s="123"/>
      <c r="AM185" s="123"/>
      <c r="AN185" s="123"/>
      <c r="AO185" s="123"/>
      <c r="AP185" s="123"/>
      <c r="AQ185" s="123"/>
      <c r="AR185" s="123"/>
      <c r="AS185" s="123"/>
      <c r="AT185" s="123"/>
      <c r="AU185" s="123"/>
      <c r="AV185" s="123"/>
      <c r="AW185" s="123"/>
      <c r="AX185" s="123"/>
      <c r="AY185" s="123"/>
      <c r="AZ185" s="123"/>
      <c r="BA185" s="123"/>
      <c r="BB185" s="123"/>
      <c r="BC185" s="123"/>
      <c r="BD185" s="123"/>
      <c r="BE185" s="123"/>
      <c r="BF185" s="123"/>
      <c r="BG185" s="123"/>
      <c r="BH185" s="123"/>
      <c r="BI185" s="123"/>
      <c r="BJ185" s="123"/>
      <c r="BK185" s="123"/>
      <c r="BL185" s="123"/>
      <c r="BM185" s="123"/>
      <c r="BN185" s="123"/>
      <c r="BO185" s="123"/>
      <c r="BP185" s="123"/>
      <c r="BQ185" s="123"/>
      <c r="BR185" s="123"/>
      <c r="BS185" s="123"/>
      <c r="BT185" s="123"/>
      <c r="BU185" s="123"/>
      <c r="BV185" s="123"/>
      <c r="BW185" s="123"/>
      <c r="BX185" s="123"/>
    </row>
    <row r="186" spans="2:76" ht="14" customHeight="1" x14ac:dyDescent="0.15">
      <c r="B186" s="257"/>
      <c r="C186" s="257"/>
      <c r="D186" s="257"/>
      <c r="E186" s="257"/>
      <c r="F186" s="257"/>
      <c r="G186" s="257"/>
      <c r="H186" s="258"/>
      <c r="L186" s="218"/>
      <c r="M186" s="218"/>
      <c r="N186" s="218"/>
      <c r="O186" s="218"/>
      <c r="P186" s="218"/>
      <c r="Q186" s="218"/>
      <c r="R186" s="218"/>
      <c r="S186" s="218"/>
      <c r="T186" s="218"/>
      <c r="U186" s="238"/>
      <c r="V186" s="238"/>
      <c r="W186" s="238"/>
      <c r="X186" s="238"/>
      <c r="Y186" s="123"/>
      <c r="Z186" s="123"/>
      <c r="AA186" s="123"/>
      <c r="AB186" s="123"/>
      <c r="AC186" s="123"/>
      <c r="AD186" s="123"/>
      <c r="AE186" s="123"/>
      <c r="AF186" s="123"/>
      <c r="AG186" s="123"/>
      <c r="AH186" s="123"/>
      <c r="AI186" s="123"/>
      <c r="AJ186" s="123"/>
      <c r="AK186" s="123"/>
      <c r="AL186" s="123"/>
      <c r="AM186" s="123"/>
      <c r="AN186" s="123"/>
      <c r="AO186" s="123"/>
      <c r="AP186" s="123"/>
      <c r="AQ186" s="123"/>
      <c r="AR186" s="123"/>
      <c r="AS186" s="123"/>
      <c r="AT186" s="123"/>
      <c r="AU186" s="123"/>
      <c r="AV186" s="123"/>
      <c r="AW186" s="123"/>
      <c r="AX186" s="123"/>
      <c r="AY186" s="123"/>
      <c r="AZ186" s="123"/>
      <c r="BA186" s="123"/>
      <c r="BB186" s="123"/>
      <c r="BC186" s="123"/>
      <c r="BD186" s="123"/>
      <c r="BE186" s="123"/>
      <c r="BF186" s="123"/>
      <c r="BG186" s="123"/>
      <c r="BH186" s="123"/>
      <c r="BI186" s="123"/>
      <c r="BJ186" s="123"/>
      <c r="BK186" s="123"/>
      <c r="BL186" s="123"/>
      <c r="BM186" s="123"/>
      <c r="BN186" s="123"/>
      <c r="BO186" s="123"/>
      <c r="BP186" s="123"/>
      <c r="BQ186" s="123"/>
      <c r="BR186" s="123"/>
      <c r="BS186" s="123"/>
      <c r="BT186" s="123"/>
      <c r="BU186" s="123"/>
      <c r="BV186" s="123"/>
      <c r="BW186" s="123"/>
      <c r="BX186" s="123"/>
    </row>
    <row r="187" spans="2:76" ht="14" customHeight="1" x14ac:dyDescent="0.15">
      <c r="B187" s="257"/>
      <c r="C187" s="257"/>
      <c r="D187" s="257"/>
      <c r="E187" s="257"/>
      <c r="F187" s="257"/>
      <c r="G187" s="257"/>
      <c r="H187" s="258"/>
      <c r="L187" s="218"/>
      <c r="M187" s="218"/>
      <c r="N187" s="218"/>
      <c r="O187" s="218"/>
      <c r="P187" s="218"/>
      <c r="Q187" s="218"/>
      <c r="R187" s="218"/>
      <c r="S187" s="218"/>
      <c r="T187" s="218"/>
      <c r="U187" s="238"/>
      <c r="V187" s="238"/>
      <c r="W187" s="238"/>
      <c r="X187" s="238"/>
      <c r="Y187" s="123"/>
      <c r="Z187" s="123"/>
      <c r="AA187" s="123"/>
      <c r="AB187" s="123"/>
      <c r="AC187" s="123"/>
      <c r="AD187" s="123"/>
      <c r="AE187" s="123"/>
      <c r="AF187" s="123"/>
      <c r="AG187" s="123"/>
      <c r="AH187" s="123"/>
      <c r="AI187" s="123"/>
      <c r="AJ187" s="123"/>
      <c r="AK187" s="123"/>
      <c r="AL187" s="123"/>
      <c r="AM187" s="123"/>
      <c r="AN187" s="123"/>
      <c r="AO187" s="123"/>
      <c r="AP187" s="123"/>
      <c r="AQ187" s="123"/>
      <c r="AR187" s="123"/>
      <c r="AS187" s="123"/>
      <c r="AT187" s="123"/>
      <c r="AU187" s="123"/>
      <c r="AV187" s="123"/>
      <c r="AW187" s="123"/>
      <c r="AX187" s="123"/>
      <c r="AY187" s="123"/>
      <c r="AZ187" s="123"/>
      <c r="BA187" s="123"/>
      <c r="BB187" s="123"/>
      <c r="BC187" s="123"/>
      <c r="BD187" s="123"/>
      <c r="BE187" s="123"/>
      <c r="BF187" s="123"/>
      <c r="BG187" s="123"/>
      <c r="BH187" s="123"/>
      <c r="BI187" s="123"/>
      <c r="BJ187" s="123"/>
      <c r="BK187" s="123"/>
      <c r="BL187" s="123"/>
      <c r="BM187" s="123"/>
      <c r="BN187" s="123"/>
      <c r="BO187" s="123"/>
      <c r="BP187" s="123"/>
      <c r="BQ187" s="123"/>
      <c r="BR187" s="123"/>
      <c r="BS187" s="123"/>
      <c r="BT187" s="123"/>
      <c r="BU187" s="123"/>
      <c r="BV187" s="123"/>
      <c r="BW187" s="123"/>
      <c r="BX187" s="123"/>
    </row>
    <row r="188" spans="2:76" ht="14" customHeight="1" x14ac:dyDescent="0.15">
      <c r="B188" s="257"/>
      <c r="C188" s="257"/>
      <c r="D188" s="257"/>
      <c r="E188" s="257"/>
      <c r="F188" s="257"/>
      <c r="G188" s="257"/>
      <c r="H188" s="258"/>
      <c r="L188" s="218"/>
      <c r="M188" s="218"/>
      <c r="N188" s="218"/>
      <c r="O188" s="218"/>
      <c r="P188" s="218"/>
      <c r="Q188" s="218"/>
      <c r="R188" s="218"/>
      <c r="S188" s="218"/>
      <c r="T188" s="218"/>
      <c r="U188" s="238"/>
      <c r="V188" s="238"/>
      <c r="W188" s="238"/>
      <c r="X188" s="238"/>
      <c r="Y188" s="123"/>
      <c r="Z188" s="123"/>
      <c r="AA188" s="123"/>
      <c r="AB188" s="123"/>
      <c r="AC188" s="123"/>
      <c r="AD188" s="123"/>
      <c r="AE188" s="123"/>
      <c r="AF188" s="123"/>
      <c r="AG188" s="123"/>
      <c r="AH188" s="123"/>
      <c r="AI188" s="123"/>
      <c r="AJ188" s="123"/>
      <c r="AK188" s="123"/>
      <c r="AL188" s="123"/>
      <c r="AM188" s="123"/>
      <c r="AN188" s="123"/>
      <c r="AO188" s="123"/>
      <c r="AP188" s="123"/>
      <c r="AQ188" s="123"/>
      <c r="AR188" s="123"/>
      <c r="AS188" s="123"/>
      <c r="AT188" s="123"/>
      <c r="AU188" s="123"/>
      <c r="AV188" s="123"/>
      <c r="AW188" s="123"/>
      <c r="AX188" s="123"/>
      <c r="AY188" s="123"/>
      <c r="AZ188" s="123"/>
      <c r="BA188" s="123"/>
      <c r="BB188" s="123"/>
      <c r="BC188" s="123"/>
      <c r="BD188" s="123"/>
      <c r="BE188" s="123"/>
      <c r="BF188" s="123"/>
      <c r="BG188" s="123"/>
      <c r="BH188" s="123"/>
      <c r="BI188" s="123"/>
      <c r="BJ188" s="123"/>
      <c r="BK188" s="123"/>
      <c r="BL188" s="123"/>
      <c r="BM188" s="123"/>
      <c r="BN188" s="123"/>
      <c r="BO188" s="123"/>
      <c r="BP188" s="123"/>
      <c r="BQ188" s="123"/>
      <c r="BR188" s="123"/>
      <c r="BS188" s="123"/>
      <c r="BT188" s="123"/>
      <c r="BU188" s="123"/>
      <c r="BV188" s="123"/>
      <c r="BW188" s="123"/>
      <c r="BX188" s="123"/>
    </row>
    <row r="189" spans="2:76" ht="14" customHeight="1" x14ac:dyDescent="0.15">
      <c r="B189" s="257"/>
      <c r="C189" s="257"/>
      <c r="D189" s="257"/>
      <c r="E189" s="257"/>
      <c r="F189" s="257"/>
      <c r="G189" s="257"/>
      <c r="H189" s="258"/>
      <c r="L189" s="218"/>
      <c r="M189" s="218"/>
      <c r="N189" s="218"/>
      <c r="O189" s="218"/>
      <c r="P189" s="218"/>
      <c r="Q189" s="218"/>
      <c r="R189" s="218"/>
      <c r="S189" s="218"/>
      <c r="T189" s="218"/>
      <c r="U189" s="238"/>
      <c r="V189" s="238"/>
      <c r="W189" s="238"/>
      <c r="X189" s="238"/>
      <c r="Y189" s="123"/>
      <c r="Z189" s="123"/>
      <c r="AA189" s="123"/>
      <c r="AB189" s="123"/>
      <c r="AC189" s="123"/>
      <c r="AD189" s="123"/>
      <c r="AE189" s="123"/>
      <c r="AF189" s="123"/>
      <c r="AG189" s="123"/>
      <c r="AH189" s="123"/>
      <c r="AI189" s="123"/>
      <c r="AJ189" s="123"/>
      <c r="AK189" s="123"/>
      <c r="AL189" s="123"/>
      <c r="AM189" s="123"/>
      <c r="AN189" s="123"/>
      <c r="AO189" s="123"/>
      <c r="AP189" s="123"/>
      <c r="AQ189" s="123"/>
      <c r="AR189" s="123"/>
      <c r="AS189" s="123"/>
      <c r="AT189" s="123"/>
      <c r="AU189" s="123"/>
      <c r="AV189" s="123"/>
      <c r="AW189" s="123"/>
      <c r="AX189" s="123"/>
      <c r="AY189" s="123"/>
      <c r="AZ189" s="123"/>
      <c r="BA189" s="123"/>
      <c r="BB189" s="123"/>
      <c r="BC189" s="123"/>
      <c r="BD189" s="123"/>
      <c r="BE189" s="123"/>
      <c r="BF189" s="123"/>
      <c r="BG189" s="123"/>
      <c r="BH189" s="123"/>
      <c r="BI189" s="123"/>
      <c r="BJ189" s="123"/>
      <c r="BK189" s="123"/>
      <c r="BL189" s="123"/>
      <c r="BM189" s="123"/>
      <c r="BN189" s="123"/>
      <c r="BO189" s="123"/>
      <c r="BP189" s="123"/>
      <c r="BQ189" s="123"/>
      <c r="BR189" s="123"/>
      <c r="BS189" s="123"/>
      <c r="BT189" s="123"/>
      <c r="BU189" s="123"/>
      <c r="BV189" s="123"/>
      <c r="BW189" s="123"/>
      <c r="BX189" s="123"/>
    </row>
    <row r="190" spans="2:76" ht="14" customHeight="1" x14ac:dyDescent="0.15">
      <c r="B190" s="257"/>
      <c r="C190" s="257"/>
      <c r="D190" s="257"/>
      <c r="E190" s="257"/>
      <c r="F190" s="257"/>
      <c r="G190" s="257"/>
      <c r="H190" s="258"/>
      <c r="L190" s="218"/>
      <c r="M190" s="218"/>
      <c r="N190" s="218"/>
      <c r="O190" s="218"/>
      <c r="P190" s="218"/>
      <c r="Q190" s="218"/>
      <c r="R190" s="218"/>
      <c r="S190" s="218"/>
      <c r="T190" s="218"/>
      <c r="U190" s="238"/>
      <c r="V190" s="238"/>
      <c r="W190" s="238"/>
      <c r="X190" s="238"/>
      <c r="Y190" s="123"/>
      <c r="Z190" s="123"/>
      <c r="AA190" s="123"/>
      <c r="AB190" s="123"/>
      <c r="AC190" s="123"/>
      <c r="AD190" s="123"/>
      <c r="AE190" s="123"/>
      <c r="AF190" s="123"/>
      <c r="AG190" s="123"/>
      <c r="AH190" s="123"/>
      <c r="AI190" s="123"/>
      <c r="AJ190" s="123"/>
      <c r="AK190" s="123"/>
      <c r="AL190" s="123"/>
      <c r="AM190" s="123"/>
      <c r="AN190" s="123"/>
      <c r="AO190" s="123"/>
      <c r="AP190" s="123"/>
      <c r="AQ190" s="123"/>
      <c r="AR190" s="123"/>
      <c r="AS190" s="123"/>
      <c r="AT190" s="123"/>
      <c r="AU190" s="123"/>
      <c r="AV190" s="123"/>
      <c r="AW190" s="123"/>
      <c r="AX190" s="123"/>
      <c r="AY190" s="123"/>
      <c r="AZ190" s="123"/>
      <c r="BA190" s="123"/>
      <c r="BB190" s="123"/>
      <c r="BC190" s="123"/>
      <c r="BD190" s="123"/>
      <c r="BE190" s="123"/>
      <c r="BF190" s="123"/>
      <c r="BG190" s="123"/>
      <c r="BH190" s="123"/>
      <c r="BI190" s="123"/>
      <c r="BJ190" s="123"/>
      <c r="BK190" s="123"/>
      <c r="BL190" s="123"/>
      <c r="BM190" s="123"/>
      <c r="BN190" s="123"/>
      <c r="BO190" s="123"/>
      <c r="BP190" s="123"/>
      <c r="BQ190" s="123"/>
      <c r="BR190" s="123"/>
      <c r="BS190" s="123"/>
      <c r="BT190" s="123"/>
      <c r="BU190" s="123"/>
      <c r="BV190" s="123"/>
      <c r="BW190" s="123"/>
      <c r="BX190" s="123"/>
    </row>
    <row r="191" spans="2:76" ht="14" customHeight="1" x14ac:dyDescent="0.15">
      <c r="B191" s="257"/>
      <c r="C191" s="257"/>
      <c r="D191" s="257"/>
      <c r="E191" s="257"/>
      <c r="F191" s="257"/>
      <c r="G191" s="257"/>
      <c r="H191" s="258"/>
      <c r="L191" s="218"/>
      <c r="M191" s="218"/>
      <c r="N191" s="218"/>
      <c r="O191" s="218"/>
      <c r="P191" s="218"/>
      <c r="Q191" s="218"/>
      <c r="R191" s="218"/>
      <c r="S191" s="218"/>
      <c r="T191" s="218"/>
      <c r="U191" s="238"/>
      <c r="V191" s="238"/>
      <c r="W191" s="238"/>
      <c r="X191" s="238"/>
      <c r="Y191" s="123"/>
      <c r="Z191" s="123"/>
      <c r="AA191" s="123"/>
      <c r="AB191" s="123"/>
      <c r="AC191" s="123"/>
      <c r="AD191" s="123"/>
      <c r="AE191" s="123"/>
      <c r="AF191" s="123"/>
      <c r="AG191" s="123"/>
      <c r="AH191" s="123"/>
      <c r="AI191" s="123"/>
      <c r="AJ191" s="123"/>
      <c r="AK191" s="123"/>
      <c r="AL191" s="123"/>
      <c r="AM191" s="123"/>
      <c r="AN191" s="123"/>
      <c r="AO191" s="123"/>
      <c r="AP191" s="123"/>
      <c r="AQ191" s="123"/>
      <c r="AR191" s="123"/>
      <c r="AS191" s="123"/>
      <c r="AT191" s="123"/>
      <c r="AU191" s="123"/>
      <c r="AV191" s="123"/>
      <c r="AW191" s="123"/>
      <c r="AX191" s="123"/>
      <c r="AY191" s="123"/>
      <c r="AZ191" s="123"/>
      <c r="BA191" s="123"/>
      <c r="BB191" s="123"/>
      <c r="BC191" s="123"/>
      <c r="BD191" s="123"/>
      <c r="BE191" s="123"/>
      <c r="BF191" s="123"/>
      <c r="BG191" s="123"/>
      <c r="BH191" s="123"/>
      <c r="BI191" s="123"/>
      <c r="BJ191" s="123"/>
      <c r="BK191" s="123"/>
      <c r="BL191" s="123"/>
      <c r="BM191" s="123"/>
      <c r="BN191" s="123"/>
      <c r="BO191" s="123"/>
      <c r="BP191" s="123"/>
      <c r="BQ191" s="123"/>
      <c r="BR191" s="123"/>
      <c r="BS191" s="123"/>
      <c r="BT191" s="123"/>
      <c r="BU191" s="123"/>
      <c r="BV191" s="123"/>
      <c r="BW191" s="123"/>
      <c r="BX191" s="123"/>
    </row>
    <row r="192" spans="2:76" ht="14" customHeight="1" x14ac:dyDescent="0.15">
      <c r="B192" s="257"/>
      <c r="C192" s="257"/>
      <c r="D192" s="257"/>
      <c r="E192" s="257"/>
      <c r="F192" s="257"/>
      <c r="G192" s="257"/>
      <c r="H192" s="258"/>
      <c r="L192" s="218"/>
      <c r="M192" s="218"/>
      <c r="N192" s="218"/>
      <c r="O192" s="218"/>
      <c r="P192" s="218"/>
      <c r="Q192" s="218"/>
      <c r="R192" s="218"/>
      <c r="S192" s="218"/>
      <c r="T192" s="218"/>
      <c r="U192" s="238"/>
      <c r="V192" s="238"/>
      <c r="W192" s="238"/>
      <c r="X192" s="238"/>
      <c r="Y192" s="123"/>
      <c r="Z192" s="123"/>
      <c r="AA192" s="123"/>
      <c r="AB192" s="123"/>
      <c r="AC192" s="123"/>
      <c r="AD192" s="123"/>
      <c r="AE192" s="123"/>
      <c r="AF192" s="123"/>
      <c r="AG192" s="123"/>
      <c r="AH192" s="123"/>
      <c r="AI192" s="123"/>
      <c r="AJ192" s="123"/>
      <c r="AK192" s="123"/>
      <c r="AL192" s="123"/>
      <c r="AM192" s="123"/>
      <c r="AN192" s="123"/>
      <c r="AO192" s="123"/>
      <c r="AP192" s="123"/>
      <c r="AQ192" s="123"/>
      <c r="AR192" s="123"/>
      <c r="AS192" s="123"/>
      <c r="AT192" s="123"/>
      <c r="AU192" s="123"/>
      <c r="AV192" s="123"/>
      <c r="AW192" s="123"/>
      <c r="AX192" s="123"/>
      <c r="AY192" s="123"/>
      <c r="AZ192" s="123"/>
      <c r="BA192" s="123"/>
      <c r="BB192" s="123"/>
      <c r="BC192" s="123"/>
      <c r="BD192" s="123"/>
      <c r="BE192" s="123"/>
      <c r="BF192" s="123"/>
      <c r="BG192" s="123"/>
      <c r="BH192" s="123"/>
      <c r="BI192" s="123"/>
      <c r="BJ192" s="123"/>
      <c r="BK192" s="123"/>
      <c r="BL192" s="123"/>
      <c r="BM192" s="123"/>
      <c r="BN192" s="123"/>
      <c r="BO192" s="123"/>
      <c r="BP192" s="123"/>
      <c r="BQ192" s="123"/>
      <c r="BR192" s="123"/>
      <c r="BS192" s="123"/>
      <c r="BT192" s="123"/>
      <c r="BU192" s="123"/>
      <c r="BV192" s="123"/>
      <c r="BW192" s="123"/>
      <c r="BX192" s="123"/>
    </row>
    <row r="193" spans="2:76" ht="14" customHeight="1" x14ac:dyDescent="0.15">
      <c r="B193" s="257"/>
      <c r="C193" s="257"/>
      <c r="D193" s="257"/>
      <c r="E193" s="257"/>
      <c r="F193" s="257"/>
      <c r="G193" s="257"/>
      <c r="H193" s="258"/>
      <c r="L193" s="218"/>
      <c r="M193" s="218"/>
      <c r="N193" s="218"/>
      <c r="O193" s="218"/>
      <c r="P193" s="218"/>
      <c r="Q193" s="218"/>
      <c r="R193" s="218"/>
      <c r="S193" s="218"/>
      <c r="T193" s="218"/>
      <c r="U193" s="238"/>
      <c r="V193" s="238"/>
      <c r="W193" s="238"/>
      <c r="X193" s="238"/>
      <c r="Y193" s="123"/>
      <c r="Z193" s="123"/>
      <c r="AA193" s="123"/>
      <c r="AB193" s="123"/>
      <c r="AC193" s="123"/>
      <c r="AD193" s="123"/>
      <c r="AE193" s="123"/>
      <c r="AF193" s="123"/>
      <c r="AG193" s="123"/>
      <c r="AH193" s="123"/>
      <c r="AI193" s="123"/>
      <c r="AJ193" s="123"/>
      <c r="AK193" s="123"/>
      <c r="AL193" s="123"/>
      <c r="AM193" s="123"/>
      <c r="AN193" s="123"/>
      <c r="AO193" s="123"/>
      <c r="AP193" s="123"/>
      <c r="AQ193" s="123"/>
      <c r="AR193" s="123"/>
      <c r="AS193" s="123"/>
      <c r="AT193" s="123"/>
      <c r="AU193" s="123"/>
      <c r="AV193" s="123"/>
      <c r="AW193" s="123"/>
      <c r="AX193" s="123"/>
      <c r="AY193" s="123"/>
      <c r="AZ193" s="123"/>
      <c r="BA193" s="123"/>
      <c r="BB193" s="123"/>
      <c r="BC193" s="123"/>
      <c r="BD193" s="123"/>
      <c r="BE193" s="123"/>
      <c r="BF193" s="123"/>
      <c r="BG193" s="123"/>
      <c r="BH193" s="123"/>
      <c r="BI193" s="123"/>
      <c r="BJ193" s="123"/>
      <c r="BK193" s="123"/>
      <c r="BL193" s="123"/>
      <c r="BM193" s="123"/>
      <c r="BN193" s="123"/>
      <c r="BO193" s="123"/>
      <c r="BP193" s="123"/>
      <c r="BQ193" s="123"/>
      <c r="BR193" s="123"/>
      <c r="BS193" s="123"/>
      <c r="BT193" s="123"/>
      <c r="BU193" s="123"/>
      <c r="BV193" s="123"/>
      <c r="BW193" s="123"/>
      <c r="BX193" s="123"/>
    </row>
    <row r="194" spans="2:76" ht="14" customHeight="1" x14ac:dyDescent="0.15">
      <c r="B194" s="257"/>
      <c r="C194" s="257"/>
      <c r="D194" s="257"/>
      <c r="E194" s="257"/>
      <c r="F194" s="257"/>
      <c r="G194" s="257"/>
      <c r="H194" s="258"/>
      <c r="L194" s="218"/>
      <c r="M194" s="218"/>
      <c r="N194" s="218"/>
      <c r="O194" s="218"/>
      <c r="P194" s="218"/>
      <c r="Q194" s="218"/>
      <c r="R194" s="218"/>
      <c r="S194" s="218"/>
      <c r="T194" s="218"/>
      <c r="U194" s="238"/>
      <c r="V194" s="238"/>
      <c r="W194" s="238"/>
      <c r="X194" s="238"/>
      <c r="Y194" s="123"/>
      <c r="Z194" s="123"/>
      <c r="AA194" s="123"/>
      <c r="AB194" s="123"/>
      <c r="AC194" s="123"/>
      <c r="AD194" s="123"/>
      <c r="AE194" s="123"/>
      <c r="AF194" s="123"/>
      <c r="AG194" s="123"/>
      <c r="AH194" s="123"/>
      <c r="AI194" s="123"/>
      <c r="AJ194" s="123"/>
      <c r="AK194" s="123"/>
      <c r="AL194" s="123"/>
      <c r="AM194" s="123"/>
      <c r="AN194" s="123"/>
      <c r="AO194" s="123"/>
      <c r="AP194" s="123"/>
      <c r="AQ194" s="123"/>
      <c r="AR194" s="123"/>
      <c r="AS194" s="123"/>
      <c r="AT194" s="123"/>
      <c r="AU194" s="123"/>
      <c r="AV194" s="123"/>
      <c r="AW194" s="123"/>
      <c r="AX194" s="123"/>
      <c r="AY194" s="123"/>
      <c r="AZ194" s="123"/>
      <c r="BA194" s="123"/>
      <c r="BB194" s="123"/>
      <c r="BC194" s="123"/>
      <c r="BD194" s="123"/>
      <c r="BE194" s="123"/>
      <c r="BF194" s="123"/>
      <c r="BG194" s="123"/>
      <c r="BH194" s="123"/>
      <c r="BI194" s="123"/>
      <c r="BJ194" s="123"/>
      <c r="BK194" s="123"/>
      <c r="BL194" s="123"/>
      <c r="BM194" s="123"/>
      <c r="BN194" s="123"/>
      <c r="BO194" s="123"/>
      <c r="BP194" s="123"/>
      <c r="BQ194" s="123"/>
      <c r="BR194" s="123"/>
      <c r="BS194" s="123"/>
      <c r="BT194" s="123"/>
      <c r="BU194" s="123"/>
      <c r="BV194" s="123"/>
      <c r="BW194" s="123"/>
      <c r="BX194" s="123"/>
    </row>
    <row r="195" spans="2:76" ht="14" customHeight="1" x14ac:dyDescent="0.15">
      <c r="B195" s="257"/>
      <c r="C195" s="257"/>
      <c r="D195" s="257"/>
      <c r="E195" s="257"/>
      <c r="F195" s="257"/>
      <c r="G195" s="257"/>
      <c r="H195" s="258"/>
      <c r="L195" s="218"/>
      <c r="M195" s="218"/>
      <c r="N195" s="218"/>
      <c r="O195" s="218"/>
      <c r="P195" s="218"/>
      <c r="Q195" s="218"/>
      <c r="R195" s="218"/>
      <c r="S195" s="218"/>
      <c r="T195" s="218"/>
      <c r="U195" s="238"/>
      <c r="V195" s="238"/>
      <c r="W195" s="238"/>
      <c r="X195" s="238"/>
      <c r="Y195" s="123"/>
      <c r="Z195" s="123"/>
      <c r="AA195" s="123"/>
      <c r="AB195" s="123"/>
      <c r="AC195" s="123"/>
      <c r="AD195" s="123"/>
      <c r="AE195" s="123"/>
      <c r="AF195" s="123"/>
      <c r="AG195" s="123"/>
      <c r="AH195" s="123"/>
      <c r="AI195" s="123"/>
      <c r="AJ195" s="123"/>
      <c r="AK195" s="123"/>
      <c r="AL195" s="123"/>
      <c r="AM195" s="123"/>
      <c r="AN195" s="123"/>
      <c r="AO195" s="123"/>
      <c r="AP195" s="123"/>
      <c r="AQ195" s="123"/>
      <c r="AR195" s="123"/>
      <c r="AS195" s="123"/>
      <c r="AT195" s="123"/>
      <c r="AU195" s="123"/>
      <c r="AV195" s="123"/>
      <c r="AW195" s="123"/>
      <c r="AX195" s="123"/>
      <c r="AY195" s="123"/>
      <c r="AZ195" s="123"/>
      <c r="BA195" s="123"/>
      <c r="BB195" s="123"/>
      <c r="BC195" s="123"/>
      <c r="BD195" s="123"/>
      <c r="BE195" s="123"/>
      <c r="BF195" s="123"/>
      <c r="BG195" s="123"/>
      <c r="BH195" s="123"/>
      <c r="BI195" s="123"/>
      <c r="BJ195" s="123"/>
      <c r="BK195" s="123"/>
      <c r="BL195" s="123"/>
      <c r="BM195" s="123"/>
      <c r="BN195" s="123"/>
      <c r="BO195" s="123"/>
      <c r="BP195" s="123"/>
      <c r="BQ195" s="123"/>
      <c r="BR195" s="123"/>
      <c r="BS195" s="123"/>
      <c r="BT195" s="123"/>
      <c r="BU195" s="123"/>
      <c r="BV195" s="123"/>
      <c r="BW195" s="123"/>
      <c r="BX195" s="123"/>
    </row>
    <row r="196" spans="2:76" ht="14" customHeight="1" x14ac:dyDescent="0.15">
      <c r="L196" s="218"/>
      <c r="M196" s="218"/>
      <c r="N196" s="218"/>
      <c r="O196" s="218"/>
      <c r="P196" s="218"/>
      <c r="Q196" s="218"/>
      <c r="R196" s="218"/>
      <c r="S196" s="218"/>
      <c r="T196" s="218"/>
      <c r="U196" s="238"/>
      <c r="V196" s="238"/>
      <c r="W196" s="238"/>
      <c r="X196" s="238"/>
      <c r="Y196" s="123"/>
      <c r="Z196" s="123"/>
      <c r="AA196" s="123"/>
      <c r="AB196" s="123"/>
      <c r="AC196" s="123"/>
      <c r="AD196" s="123"/>
      <c r="AE196" s="123"/>
      <c r="AF196" s="123"/>
      <c r="AG196" s="123"/>
      <c r="AH196" s="123"/>
      <c r="AI196" s="123"/>
      <c r="AJ196" s="123"/>
      <c r="AK196" s="123"/>
      <c r="AL196" s="123"/>
      <c r="AM196" s="123"/>
      <c r="AN196" s="123"/>
      <c r="AO196" s="123"/>
      <c r="AP196" s="123"/>
      <c r="AQ196" s="123"/>
      <c r="AR196" s="123"/>
      <c r="AS196" s="123"/>
      <c r="AT196" s="123"/>
      <c r="AU196" s="123"/>
      <c r="AV196" s="123"/>
      <c r="AW196" s="123"/>
      <c r="AX196" s="123"/>
      <c r="AY196" s="123"/>
      <c r="AZ196" s="123"/>
      <c r="BA196" s="123"/>
      <c r="BB196" s="123"/>
      <c r="BC196" s="123"/>
      <c r="BD196" s="123"/>
      <c r="BE196" s="123"/>
      <c r="BF196" s="123"/>
      <c r="BG196" s="123"/>
      <c r="BH196" s="123"/>
      <c r="BI196" s="123"/>
      <c r="BJ196" s="123"/>
      <c r="BK196" s="123"/>
      <c r="BL196" s="123"/>
      <c r="BM196" s="123"/>
      <c r="BN196" s="123"/>
      <c r="BO196" s="123"/>
      <c r="BP196" s="123"/>
      <c r="BQ196" s="123"/>
      <c r="BR196" s="123"/>
      <c r="BS196" s="123"/>
      <c r="BT196" s="123"/>
      <c r="BU196" s="123"/>
      <c r="BV196" s="123"/>
      <c r="BW196" s="123"/>
      <c r="BX196" s="123"/>
    </row>
    <row r="197" spans="2:76" ht="14" customHeight="1" x14ac:dyDescent="0.15">
      <c r="L197" s="218"/>
      <c r="M197" s="218"/>
      <c r="N197" s="218"/>
      <c r="O197" s="218"/>
      <c r="P197" s="218"/>
      <c r="Q197" s="218"/>
      <c r="R197" s="218"/>
      <c r="S197" s="218"/>
      <c r="T197" s="218"/>
      <c r="U197" s="238"/>
      <c r="V197" s="238"/>
      <c r="W197" s="238"/>
      <c r="X197" s="238"/>
      <c r="Y197" s="123"/>
      <c r="Z197" s="123"/>
      <c r="AA197" s="123"/>
      <c r="AB197" s="123"/>
      <c r="AC197" s="123"/>
      <c r="AD197" s="123"/>
      <c r="AE197" s="123"/>
      <c r="AF197" s="123"/>
      <c r="AG197" s="123"/>
      <c r="AH197" s="123"/>
      <c r="AI197" s="123"/>
      <c r="AJ197" s="123"/>
      <c r="AK197" s="123"/>
      <c r="AL197" s="123"/>
      <c r="AM197" s="123"/>
      <c r="AN197" s="123"/>
      <c r="AO197" s="123"/>
      <c r="AP197" s="123"/>
      <c r="AQ197" s="123"/>
      <c r="AR197" s="123"/>
      <c r="AS197" s="123"/>
      <c r="AT197" s="123"/>
      <c r="AU197" s="123"/>
      <c r="AV197" s="123"/>
      <c r="AW197" s="123"/>
      <c r="AX197" s="123"/>
      <c r="AY197" s="123"/>
      <c r="AZ197" s="123"/>
      <c r="BA197" s="123"/>
      <c r="BB197" s="123"/>
      <c r="BC197" s="123"/>
      <c r="BD197" s="123"/>
      <c r="BE197" s="123"/>
      <c r="BF197" s="123"/>
      <c r="BG197" s="123"/>
      <c r="BH197" s="123"/>
      <c r="BI197" s="123"/>
      <c r="BJ197" s="123"/>
      <c r="BK197" s="123"/>
      <c r="BL197" s="123"/>
      <c r="BM197" s="123"/>
      <c r="BN197" s="123"/>
      <c r="BO197" s="123"/>
      <c r="BP197" s="123"/>
      <c r="BQ197" s="123"/>
      <c r="BR197" s="123"/>
      <c r="BS197" s="123"/>
      <c r="BT197" s="123"/>
      <c r="BU197" s="123"/>
      <c r="BV197" s="123"/>
      <c r="BW197" s="123"/>
      <c r="BX197" s="123"/>
    </row>
    <row r="198" spans="2:76" ht="14" customHeight="1" x14ac:dyDescent="0.15">
      <c r="L198" s="218"/>
      <c r="M198" s="218"/>
      <c r="N198" s="218"/>
      <c r="O198" s="218"/>
      <c r="P198" s="218"/>
      <c r="Q198" s="218"/>
      <c r="R198" s="218"/>
      <c r="S198" s="218"/>
      <c r="T198" s="218"/>
      <c r="U198" s="238"/>
      <c r="V198" s="238"/>
      <c r="W198" s="238"/>
      <c r="X198" s="238"/>
      <c r="Y198" s="123"/>
      <c r="Z198" s="123"/>
      <c r="AA198" s="123"/>
      <c r="AB198" s="123"/>
      <c r="AC198" s="123"/>
      <c r="AD198" s="123"/>
      <c r="AE198" s="123"/>
      <c r="AF198" s="123"/>
      <c r="AG198" s="123"/>
      <c r="AH198" s="123"/>
      <c r="AI198" s="123"/>
      <c r="AJ198" s="123"/>
      <c r="AK198" s="123"/>
      <c r="AL198" s="123"/>
      <c r="AM198" s="123"/>
      <c r="AN198" s="123"/>
      <c r="AO198" s="123"/>
      <c r="AP198" s="123"/>
      <c r="AQ198" s="123"/>
      <c r="AR198" s="123"/>
      <c r="AS198" s="123"/>
      <c r="AT198" s="123"/>
      <c r="AU198" s="123"/>
      <c r="AV198" s="123"/>
      <c r="AW198" s="123"/>
      <c r="AX198" s="123"/>
      <c r="AY198" s="123"/>
      <c r="AZ198" s="123"/>
      <c r="BA198" s="123"/>
      <c r="BB198" s="123"/>
      <c r="BC198" s="123"/>
      <c r="BD198" s="123"/>
      <c r="BE198" s="123"/>
      <c r="BF198" s="123"/>
      <c r="BG198" s="123"/>
      <c r="BH198" s="123"/>
      <c r="BI198" s="123"/>
      <c r="BJ198" s="123"/>
      <c r="BK198" s="123"/>
      <c r="BL198" s="123"/>
      <c r="BM198" s="123"/>
      <c r="BN198" s="123"/>
      <c r="BO198" s="123"/>
      <c r="BP198" s="123"/>
      <c r="BQ198" s="123"/>
      <c r="BR198" s="123"/>
      <c r="BS198" s="123"/>
      <c r="BT198" s="123"/>
      <c r="BU198" s="123"/>
      <c r="BV198" s="123"/>
      <c r="BW198" s="123"/>
      <c r="BX198" s="123"/>
    </row>
    <row r="199" spans="2:76" ht="14" customHeight="1" x14ac:dyDescent="0.15">
      <c r="L199" s="218"/>
      <c r="M199" s="218"/>
      <c r="N199" s="218"/>
      <c r="O199" s="218"/>
      <c r="P199" s="218"/>
      <c r="Q199" s="218"/>
      <c r="R199" s="218"/>
      <c r="S199" s="218"/>
      <c r="T199" s="218"/>
      <c r="U199" s="238"/>
      <c r="V199" s="238"/>
      <c r="W199" s="238"/>
      <c r="X199" s="238"/>
      <c r="Y199" s="123"/>
      <c r="Z199" s="123"/>
      <c r="AA199" s="123"/>
      <c r="AB199" s="123"/>
      <c r="AC199" s="123"/>
      <c r="AD199" s="123"/>
      <c r="AE199" s="123"/>
      <c r="AF199" s="123"/>
      <c r="AG199" s="123"/>
      <c r="AH199" s="123"/>
      <c r="AI199" s="123"/>
      <c r="AJ199" s="123"/>
      <c r="AK199" s="123"/>
      <c r="AL199" s="123"/>
      <c r="AM199" s="123"/>
      <c r="AN199" s="123"/>
      <c r="AO199" s="123"/>
      <c r="AP199" s="123"/>
      <c r="AQ199" s="123"/>
      <c r="AR199" s="123"/>
      <c r="AS199" s="123"/>
      <c r="AT199" s="123"/>
      <c r="AU199" s="123"/>
      <c r="AV199" s="123"/>
      <c r="AW199" s="123"/>
      <c r="AX199" s="123"/>
      <c r="AY199" s="123"/>
      <c r="AZ199" s="123"/>
      <c r="BA199" s="123"/>
      <c r="BB199" s="123"/>
      <c r="BC199" s="123"/>
      <c r="BD199" s="123"/>
      <c r="BE199" s="123"/>
      <c r="BF199" s="123"/>
      <c r="BG199" s="123"/>
      <c r="BH199" s="123"/>
      <c r="BI199" s="123"/>
      <c r="BJ199" s="123"/>
      <c r="BK199" s="123"/>
      <c r="BL199" s="123"/>
      <c r="BM199" s="123"/>
      <c r="BN199" s="123"/>
      <c r="BO199" s="123"/>
      <c r="BP199" s="123"/>
      <c r="BQ199" s="123"/>
      <c r="BR199" s="123"/>
      <c r="BS199" s="123"/>
      <c r="BT199" s="123"/>
      <c r="BU199" s="123"/>
      <c r="BV199" s="123"/>
      <c r="BW199" s="123"/>
      <c r="BX199" s="123"/>
    </row>
    <row r="200" spans="2:76" ht="14" customHeight="1" x14ac:dyDescent="0.15">
      <c r="L200" s="218"/>
      <c r="M200" s="218"/>
      <c r="N200" s="218"/>
      <c r="O200" s="218"/>
      <c r="P200" s="218"/>
      <c r="Q200" s="218"/>
      <c r="R200" s="218"/>
      <c r="S200" s="218"/>
      <c r="T200" s="218"/>
      <c r="U200" s="238"/>
      <c r="V200" s="238"/>
      <c r="W200" s="238"/>
      <c r="X200" s="238"/>
      <c r="Y200" s="123"/>
      <c r="Z200" s="123"/>
      <c r="AA200" s="123"/>
      <c r="AB200" s="123"/>
      <c r="AC200" s="123"/>
      <c r="AD200" s="123"/>
      <c r="AE200" s="123"/>
      <c r="AF200" s="123"/>
      <c r="AG200" s="123"/>
      <c r="AH200" s="123"/>
      <c r="AI200" s="123"/>
      <c r="AJ200" s="123"/>
      <c r="AK200" s="123"/>
      <c r="AL200" s="123"/>
      <c r="AM200" s="123"/>
      <c r="AN200" s="123"/>
      <c r="AO200" s="123"/>
      <c r="AP200" s="123"/>
      <c r="AQ200" s="123"/>
      <c r="AR200" s="123"/>
      <c r="AS200" s="123"/>
      <c r="AT200" s="123"/>
      <c r="AU200" s="123"/>
      <c r="AV200" s="123"/>
      <c r="AW200" s="123"/>
      <c r="AX200" s="123"/>
      <c r="AY200" s="123"/>
      <c r="AZ200" s="123"/>
      <c r="BA200" s="123"/>
      <c r="BB200" s="123"/>
      <c r="BC200" s="123"/>
      <c r="BD200" s="123"/>
      <c r="BE200" s="123"/>
      <c r="BF200" s="123"/>
      <c r="BG200" s="123"/>
      <c r="BH200" s="123"/>
      <c r="BI200" s="123"/>
      <c r="BJ200" s="123"/>
      <c r="BK200" s="123"/>
      <c r="BL200" s="123"/>
      <c r="BM200" s="123"/>
      <c r="BN200" s="123"/>
      <c r="BO200" s="123"/>
      <c r="BP200" s="123"/>
      <c r="BQ200" s="123"/>
      <c r="BR200" s="123"/>
      <c r="BS200" s="123"/>
      <c r="BT200" s="123"/>
      <c r="BU200" s="123"/>
      <c r="BV200" s="123"/>
      <c r="BW200" s="123"/>
      <c r="BX200" s="123"/>
    </row>
    <row r="201" spans="2:76" ht="14" customHeight="1" x14ac:dyDescent="0.15">
      <c r="L201" s="218"/>
      <c r="M201" s="218"/>
      <c r="N201" s="218"/>
      <c r="O201" s="218"/>
      <c r="P201" s="218"/>
      <c r="Q201" s="218"/>
      <c r="R201" s="218"/>
      <c r="S201" s="218"/>
      <c r="T201" s="218"/>
      <c r="U201" s="238"/>
      <c r="V201" s="238"/>
      <c r="W201" s="238"/>
      <c r="X201" s="238"/>
      <c r="Y201" s="123"/>
      <c r="Z201" s="123"/>
      <c r="AA201" s="123"/>
      <c r="AB201" s="123"/>
      <c r="AC201" s="123"/>
      <c r="AD201" s="123"/>
      <c r="AE201" s="123"/>
      <c r="AF201" s="123"/>
      <c r="AG201" s="123"/>
      <c r="AH201" s="123"/>
      <c r="AI201" s="123"/>
      <c r="AJ201" s="123"/>
      <c r="AK201" s="123"/>
      <c r="AL201" s="123"/>
      <c r="AM201" s="123"/>
      <c r="AN201" s="123"/>
      <c r="AO201" s="123"/>
      <c r="AP201" s="123"/>
      <c r="AQ201" s="123"/>
      <c r="AR201" s="123"/>
      <c r="AS201" s="123"/>
      <c r="AT201" s="123"/>
      <c r="AU201" s="123"/>
      <c r="AV201" s="123"/>
      <c r="AW201" s="123"/>
      <c r="AX201" s="123"/>
      <c r="AY201" s="123"/>
      <c r="AZ201" s="123"/>
      <c r="BA201" s="123"/>
      <c r="BB201" s="123"/>
      <c r="BC201" s="123"/>
      <c r="BD201" s="123"/>
      <c r="BE201" s="123"/>
      <c r="BF201" s="123"/>
      <c r="BG201" s="123"/>
      <c r="BH201" s="123"/>
      <c r="BI201" s="123"/>
      <c r="BJ201" s="123"/>
      <c r="BK201" s="123"/>
      <c r="BL201" s="123"/>
      <c r="BM201" s="123"/>
      <c r="BN201" s="123"/>
      <c r="BO201" s="123"/>
      <c r="BP201" s="123"/>
      <c r="BQ201" s="123"/>
      <c r="BR201" s="123"/>
      <c r="BS201" s="123"/>
      <c r="BT201" s="123"/>
      <c r="BU201" s="123"/>
      <c r="BV201" s="123"/>
      <c r="BW201" s="123"/>
      <c r="BX201" s="123"/>
    </row>
    <row r="202" spans="2:76" ht="14" customHeight="1" x14ac:dyDescent="0.15">
      <c r="L202" s="218"/>
      <c r="M202" s="218"/>
      <c r="N202" s="218"/>
      <c r="O202" s="218"/>
      <c r="P202" s="218"/>
      <c r="Q202" s="218"/>
      <c r="R202" s="218"/>
      <c r="S202" s="218"/>
      <c r="T202" s="218"/>
      <c r="U202" s="238"/>
      <c r="V202" s="238"/>
      <c r="W202" s="238"/>
      <c r="X202" s="238"/>
      <c r="Y202" s="123"/>
      <c r="Z202" s="123"/>
      <c r="AA202" s="123"/>
      <c r="AB202" s="123"/>
      <c r="AC202" s="123"/>
      <c r="AD202" s="123"/>
      <c r="AE202" s="123"/>
      <c r="AF202" s="123"/>
      <c r="AG202" s="123"/>
      <c r="AH202" s="123"/>
      <c r="AI202" s="123"/>
      <c r="AJ202" s="123"/>
      <c r="AK202" s="123"/>
      <c r="AL202" s="123"/>
      <c r="AM202" s="123"/>
      <c r="AN202" s="123"/>
      <c r="AO202" s="123"/>
      <c r="AP202" s="123"/>
      <c r="AQ202" s="123"/>
      <c r="AR202" s="123"/>
      <c r="AS202" s="123"/>
      <c r="AT202" s="123"/>
      <c r="AU202" s="123"/>
      <c r="AV202" s="123"/>
      <c r="AW202" s="123"/>
      <c r="AX202" s="123"/>
      <c r="AY202" s="123"/>
      <c r="AZ202" s="123"/>
      <c r="BA202" s="123"/>
      <c r="BB202" s="123"/>
      <c r="BC202" s="123"/>
      <c r="BD202" s="123"/>
      <c r="BE202" s="123"/>
      <c r="BF202" s="123"/>
      <c r="BG202" s="123"/>
      <c r="BH202" s="123"/>
      <c r="BI202" s="123"/>
      <c r="BJ202" s="123"/>
      <c r="BK202" s="123"/>
      <c r="BL202" s="123"/>
      <c r="BM202" s="123"/>
      <c r="BN202" s="123"/>
      <c r="BO202" s="123"/>
      <c r="BP202" s="123"/>
      <c r="BQ202" s="123"/>
      <c r="BR202" s="123"/>
      <c r="BS202" s="123"/>
      <c r="BT202" s="123"/>
      <c r="BU202" s="123"/>
      <c r="BV202" s="123"/>
      <c r="BW202" s="123"/>
      <c r="BX202" s="123"/>
    </row>
    <row r="203" spans="2:76" ht="14" customHeight="1" x14ac:dyDescent="0.15">
      <c r="L203" s="218"/>
      <c r="M203" s="218"/>
      <c r="N203" s="218"/>
      <c r="O203" s="218"/>
      <c r="P203" s="218"/>
      <c r="Q203" s="218"/>
      <c r="R203" s="218"/>
      <c r="S203" s="218"/>
      <c r="T203" s="218"/>
      <c r="U203" s="238"/>
      <c r="V203" s="238"/>
      <c r="W203" s="238"/>
      <c r="X203" s="238"/>
      <c r="Y203" s="123"/>
      <c r="Z203" s="123"/>
      <c r="AA203" s="123"/>
      <c r="AB203" s="123"/>
      <c r="AC203" s="123"/>
      <c r="AD203" s="123"/>
      <c r="AE203" s="123"/>
      <c r="AF203" s="123"/>
      <c r="AG203" s="123"/>
      <c r="AH203" s="123"/>
      <c r="AI203" s="123"/>
      <c r="AJ203" s="123"/>
      <c r="AK203" s="123"/>
      <c r="AL203" s="123"/>
      <c r="AM203" s="123"/>
      <c r="AN203" s="123"/>
      <c r="AO203" s="123"/>
      <c r="AP203" s="123"/>
      <c r="AQ203" s="123"/>
      <c r="AR203" s="123"/>
      <c r="AS203" s="123"/>
      <c r="AT203" s="123"/>
      <c r="AU203" s="123"/>
      <c r="AV203" s="123"/>
      <c r="AW203" s="123"/>
      <c r="AX203" s="123"/>
      <c r="AY203" s="123"/>
      <c r="AZ203" s="123"/>
      <c r="BA203" s="123"/>
      <c r="BB203" s="123"/>
      <c r="BC203" s="123"/>
      <c r="BD203" s="123"/>
      <c r="BE203" s="123"/>
      <c r="BF203" s="123"/>
      <c r="BG203" s="123"/>
      <c r="BH203" s="123"/>
      <c r="BI203" s="123"/>
      <c r="BJ203" s="123"/>
      <c r="BK203" s="123"/>
      <c r="BL203" s="123"/>
      <c r="BM203" s="123"/>
      <c r="BN203" s="123"/>
      <c r="BO203" s="123"/>
      <c r="BP203" s="123"/>
      <c r="BQ203" s="123"/>
      <c r="BR203" s="123"/>
      <c r="BS203" s="123"/>
      <c r="BT203" s="123"/>
      <c r="BU203" s="123"/>
      <c r="BV203" s="123"/>
      <c r="BW203" s="123"/>
      <c r="BX203" s="123"/>
    </row>
    <row r="204" spans="2:76" ht="14" customHeight="1" x14ac:dyDescent="0.15">
      <c r="L204" s="218"/>
      <c r="M204" s="218"/>
      <c r="N204" s="218"/>
      <c r="O204" s="218"/>
      <c r="P204" s="218"/>
      <c r="Q204" s="218"/>
      <c r="R204" s="218"/>
      <c r="S204" s="218"/>
      <c r="T204" s="218"/>
      <c r="U204" s="238"/>
      <c r="V204" s="238"/>
      <c r="W204" s="238"/>
      <c r="X204" s="238"/>
      <c r="Y204" s="123"/>
      <c r="Z204" s="123"/>
      <c r="AA204" s="123"/>
      <c r="AB204" s="123"/>
      <c r="AC204" s="123"/>
      <c r="AD204" s="123"/>
      <c r="AE204" s="123"/>
      <c r="AF204" s="123"/>
      <c r="AG204" s="123"/>
      <c r="AH204" s="123"/>
      <c r="AI204" s="123"/>
      <c r="AJ204" s="123"/>
      <c r="AK204" s="123"/>
      <c r="AL204" s="123"/>
      <c r="AM204" s="123"/>
      <c r="AN204" s="123"/>
      <c r="AO204" s="123"/>
      <c r="AP204" s="123"/>
      <c r="AQ204" s="123"/>
      <c r="AR204" s="123"/>
      <c r="AS204" s="123"/>
      <c r="AT204" s="123"/>
      <c r="AU204" s="123"/>
      <c r="AV204" s="123"/>
      <c r="AW204" s="123"/>
      <c r="AX204" s="123"/>
      <c r="AY204" s="123"/>
      <c r="AZ204" s="123"/>
      <c r="BA204" s="123"/>
      <c r="BB204" s="123"/>
      <c r="BC204" s="123"/>
      <c r="BD204" s="123"/>
      <c r="BE204" s="123"/>
      <c r="BF204" s="123"/>
      <c r="BG204" s="123"/>
      <c r="BH204" s="123"/>
      <c r="BI204" s="123"/>
      <c r="BJ204" s="123"/>
      <c r="BK204" s="123"/>
      <c r="BL204" s="123"/>
      <c r="BM204" s="123"/>
      <c r="BN204" s="123"/>
      <c r="BO204" s="123"/>
      <c r="BP204" s="123"/>
      <c r="BQ204" s="123"/>
      <c r="BR204" s="123"/>
      <c r="BS204" s="123"/>
      <c r="BT204" s="123"/>
      <c r="BU204" s="123"/>
      <c r="BV204" s="123"/>
      <c r="BW204" s="123"/>
      <c r="BX204" s="123"/>
    </row>
    <row r="205" spans="2:76" ht="14" customHeight="1" x14ac:dyDescent="0.15">
      <c r="L205" s="218"/>
      <c r="M205" s="218"/>
      <c r="N205" s="218"/>
      <c r="O205" s="218"/>
      <c r="P205" s="218"/>
      <c r="Q205" s="218"/>
      <c r="R205" s="218"/>
      <c r="S205" s="218"/>
      <c r="T205" s="218"/>
      <c r="U205" s="238"/>
      <c r="V205" s="238"/>
      <c r="W205" s="238"/>
      <c r="X205" s="238"/>
      <c r="Y205" s="123"/>
      <c r="Z205" s="123"/>
      <c r="AA205" s="123"/>
      <c r="AB205" s="123"/>
      <c r="AC205" s="123"/>
      <c r="AD205" s="123"/>
      <c r="AE205" s="123"/>
      <c r="AF205" s="123"/>
      <c r="AG205" s="123"/>
      <c r="AH205" s="123"/>
      <c r="AI205" s="123"/>
      <c r="AJ205" s="123"/>
      <c r="AK205" s="123"/>
      <c r="AL205" s="123"/>
      <c r="AM205" s="123"/>
      <c r="AN205" s="123"/>
      <c r="AO205" s="123"/>
      <c r="AP205" s="123"/>
      <c r="AQ205" s="123"/>
      <c r="AR205" s="123"/>
      <c r="AS205" s="123"/>
      <c r="AT205" s="123"/>
      <c r="AU205" s="123"/>
      <c r="AV205" s="123"/>
      <c r="AW205" s="123"/>
      <c r="AX205" s="123"/>
      <c r="AY205" s="123"/>
      <c r="AZ205" s="123"/>
      <c r="BA205" s="123"/>
      <c r="BB205" s="123"/>
      <c r="BC205" s="123"/>
      <c r="BD205" s="123"/>
      <c r="BE205" s="123"/>
      <c r="BF205" s="123"/>
      <c r="BG205" s="123"/>
      <c r="BH205" s="123"/>
      <c r="BI205" s="123"/>
      <c r="BJ205" s="123"/>
      <c r="BK205" s="123"/>
      <c r="BL205" s="123"/>
      <c r="BM205" s="123"/>
      <c r="BN205" s="123"/>
      <c r="BO205" s="123"/>
      <c r="BP205" s="123"/>
      <c r="BQ205" s="123"/>
      <c r="BR205" s="123"/>
      <c r="BS205" s="123"/>
      <c r="BT205" s="123"/>
      <c r="BU205" s="123"/>
      <c r="BV205" s="123"/>
      <c r="BW205" s="123"/>
      <c r="BX205" s="123"/>
    </row>
    <row r="206" spans="2:76" ht="14" customHeight="1" x14ac:dyDescent="0.15">
      <c r="L206" s="218"/>
      <c r="M206" s="218"/>
      <c r="N206" s="218"/>
      <c r="O206" s="218"/>
      <c r="P206" s="218"/>
      <c r="Q206" s="218"/>
      <c r="R206" s="218"/>
      <c r="S206" s="218"/>
      <c r="T206" s="218"/>
      <c r="U206" s="238"/>
      <c r="V206" s="238"/>
      <c r="W206" s="238"/>
      <c r="X206" s="238"/>
      <c r="Y206" s="123"/>
      <c r="Z206" s="123"/>
      <c r="AA206" s="123"/>
      <c r="AB206" s="123"/>
      <c r="AC206" s="123"/>
      <c r="AD206" s="123"/>
      <c r="AE206" s="123"/>
      <c r="AF206" s="123"/>
      <c r="AG206" s="123"/>
      <c r="AH206" s="123"/>
      <c r="AI206" s="123"/>
      <c r="AJ206" s="123"/>
      <c r="AK206" s="123"/>
      <c r="AL206" s="123"/>
      <c r="AM206" s="123"/>
      <c r="AN206" s="123"/>
      <c r="AO206" s="123"/>
      <c r="AP206" s="123"/>
      <c r="AQ206" s="123"/>
      <c r="AR206" s="123"/>
      <c r="AS206" s="123"/>
      <c r="AT206" s="123"/>
      <c r="AU206" s="123"/>
      <c r="AV206" s="123"/>
      <c r="AW206" s="123"/>
      <c r="AX206" s="123"/>
      <c r="AY206" s="123"/>
      <c r="AZ206" s="123"/>
      <c r="BA206" s="123"/>
      <c r="BB206" s="123"/>
      <c r="BC206" s="123"/>
      <c r="BD206" s="123"/>
      <c r="BE206" s="123"/>
      <c r="BF206" s="123"/>
      <c r="BG206" s="123"/>
      <c r="BH206" s="123"/>
      <c r="BI206" s="123"/>
      <c r="BJ206" s="123"/>
      <c r="BK206" s="123"/>
      <c r="BL206" s="123"/>
      <c r="BM206" s="123"/>
      <c r="BN206" s="123"/>
      <c r="BO206" s="123"/>
      <c r="BP206" s="123"/>
      <c r="BQ206" s="123"/>
      <c r="BR206" s="123"/>
      <c r="BS206" s="123"/>
      <c r="BT206" s="123"/>
      <c r="BU206" s="123"/>
      <c r="BV206" s="123"/>
      <c r="BW206" s="123"/>
      <c r="BX206" s="123"/>
    </row>
    <row r="207" spans="2:76" ht="14" customHeight="1" x14ac:dyDescent="0.15">
      <c r="L207" s="218"/>
      <c r="M207" s="218"/>
      <c r="N207" s="218"/>
      <c r="O207" s="218"/>
      <c r="P207" s="218"/>
      <c r="Q207" s="218"/>
      <c r="R207" s="218"/>
      <c r="S207" s="218"/>
      <c r="T207" s="218"/>
      <c r="U207" s="238"/>
      <c r="V207" s="238"/>
      <c r="W207" s="238"/>
      <c r="X207" s="238"/>
      <c r="Y207" s="123"/>
      <c r="Z207" s="123"/>
      <c r="AA207" s="123"/>
      <c r="AB207" s="123"/>
      <c r="AC207" s="123"/>
      <c r="AD207" s="123"/>
      <c r="AE207" s="123"/>
      <c r="AF207" s="123"/>
      <c r="AG207" s="123"/>
      <c r="AH207" s="123"/>
      <c r="AI207" s="123"/>
      <c r="AJ207" s="123"/>
      <c r="AK207" s="123"/>
      <c r="AL207" s="123"/>
      <c r="AM207" s="123"/>
      <c r="AN207" s="123"/>
      <c r="AO207" s="123"/>
      <c r="AP207" s="123"/>
      <c r="AQ207" s="123"/>
      <c r="AR207" s="123"/>
      <c r="AS207" s="123"/>
      <c r="AT207" s="123"/>
      <c r="AU207" s="123"/>
      <c r="AV207" s="123"/>
      <c r="AW207" s="123"/>
      <c r="AX207" s="123"/>
      <c r="AY207" s="123"/>
      <c r="AZ207" s="123"/>
      <c r="BA207" s="123"/>
      <c r="BB207" s="123"/>
      <c r="BC207" s="123"/>
      <c r="BD207" s="123"/>
      <c r="BE207" s="123"/>
      <c r="BF207" s="123"/>
      <c r="BG207" s="123"/>
      <c r="BH207" s="123"/>
      <c r="BI207" s="123"/>
      <c r="BJ207" s="123"/>
      <c r="BK207" s="123"/>
      <c r="BL207" s="123"/>
      <c r="BM207" s="123"/>
      <c r="BN207" s="123"/>
      <c r="BO207" s="123"/>
      <c r="BP207" s="123"/>
      <c r="BQ207" s="123"/>
      <c r="BR207" s="123"/>
      <c r="BS207" s="123"/>
      <c r="BT207" s="123"/>
      <c r="BU207" s="123"/>
      <c r="BV207" s="123"/>
      <c r="BW207" s="123"/>
      <c r="BX207" s="123"/>
    </row>
    <row r="208" spans="2:76" ht="14" customHeight="1" x14ac:dyDescent="0.15">
      <c r="U208" s="123"/>
      <c r="V208" s="123"/>
      <c r="W208" s="123"/>
      <c r="X208" s="123"/>
      <c r="Y208" s="123"/>
      <c r="Z208" s="123"/>
      <c r="AA208" s="123"/>
      <c r="AB208" s="123"/>
      <c r="AC208" s="123"/>
      <c r="AD208" s="123"/>
      <c r="AE208" s="123"/>
      <c r="AF208" s="123"/>
      <c r="AG208" s="123"/>
      <c r="AH208" s="123"/>
      <c r="AI208" s="123"/>
      <c r="AJ208" s="123"/>
      <c r="AK208" s="123"/>
      <c r="AL208" s="123"/>
      <c r="AM208" s="123"/>
      <c r="AN208" s="123"/>
      <c r="AO208" s="123"/>
      <c r="AP208" s="123"/>
      <c r="AQ208" s="123"/>
      <c r="AR208" s="123"/>
      <c r="AS208" s="123"/>
      <c r="AT208" s="123"/>
      <c r="AU208" s="123"/>
      <c r="AV208" s="123"/>
      <c r="AW208" s="123"/>
      <c r="AX208" s="123"/>
      <c r="AY208" s="123"/>
      <c r="AZ208" s="123"/>
      <c r="BA208" s="123"/>
      <c r="BB208" s="123"/>
      <c r="BC208" s="123"/>
      <c r="BD208" s="123"/>
      <c r="BE208" s="123"/>
      <c r="BF208" s="123"/>
      <c r="BG208" s="123"/>
      <c r="BH208" s="123"/>
      <c r="BI208" s="123"/>
      <c r="BJ208" s="123"/>
      <c r="BK208" s="123"/>
      <c r="BL208" s="123"/>
      <c r="BM208" s="123"/>
      <c r="BN208" s="123"/>
      <c r="BO208" s="123"/>
      <c r="BP208" s="123"/>
      <c r="BQ208" s="123"/>
      <c r="BR208" s="123"/>
      <c r="BS208" s="123"/>
      <c r="BT208" s="123"/>
      <c r="BU208" s="123"/>
      <c r="BV208" s="123"/>
      <c r="BW208" s="123"/>
      <c r="BX208" s="123"/>
    </row>
    <row r="209" spans="21:76" ht="14" customHeight="1" x14ac:dyDescent="0.15">
      <c r="U209" s="123"/>
      <c r="V209" s="123"/>
      <c r="W209" s="123"/>
      <c r="X209" s="123"/>
      <c r="Y209" s="123"/>
      <c r="Z209" s="123"/>
      <c r="AA209" s="123"/>
      <c r="AB209" s="123"/>
      <c r="AC209" s="123"/>
      <c r="AD209" s="123"/>
      <c r="AE209" s="123"/>
      <c r="AF209" s="123"/>
      <c r="AG209" s="123"/>
      <c r="AH209" s="123"/>
      <c r="AI209" s="123"/>
      <c r="AJ209" s="123"/>
      <c r="AK209" s="123"/>
      <c r="AL209" s="123"/>
      <c r="AM209" s="123"/>
      <c r="AN209" s="123"/>
      <c r="AO209" s="123"/>
      <c r="AP209" s="123"/>
      <c r="AQ209" s="123"/>
      <c r="AR209" s="123"/>
      <c r="AS209" s="123"/>
      <c r="AT209" s="123"/>
      <c r="AU209" s="123"/>
      <c r="AV209" s="123"/>
      <c r="AW209" s="123"/>
      <c r="AX209" s="123"/>
      <c r="AY209" s="123"/>
      <c r="AZ209" s="123"/>
      <c r="BA209" s="123"/>
      <c r="BB209" s="123"/>
      <c r="BC209" s="123"/>
      <c r="BD209" s="123"/>
      <c r="BE209" s="123"/>
      <c r="BF209" s="123"/>
      <c r="BG209" s="123"/>
      <c r="BH209" s="123"/>
      <c r="BI209" s="123"/>
      <c r="BJ209" s="123"/>
      <c r="BK209" s="123"/>
      <c r="BL209" s="123"/>
      <c r="BM209" s="123"/>
      <c r="BN209" s="123"/>
      <c r="BO209" s="123"/>
      <c r="BP209" s="123"/>
      <c r="BQ209" s="123"/>
      <c r="BR209" s="123"/>
      <c r="BS209" s="123"/>
      <c r="BT209" s="123"/>
      <c r="BU209" s="123"/>
      <c r="BV209" s="123"/>
      <c r="BW209" s="123"/>
      <c r="BX209" s="123"/>
    </row>
    <row r="210" spans="21:76" ht="14" customHeight="1" x14ac:dyDescent="0.15">
      <c r="U210" s="123"/>
      <c r="V210" s="123"/>
      <c r="W210" s="123"/>
      <c r="X210" s="123"/>
      <c r="Y210" s="123"/>
      <c r="Z210" s="123"/>
      <c r="AA210" s="123"/>
      <c r="AB210" s="123"/>
      <c r="AC210" s="123"/>
      <c r="AD210" s="123"/>
      <c r="AE210" s="123"/>
      <c r="AF210" s="123"/>
      <c r="AG210" s="123"/>
      <c r="AH210" s="123"/>
      <c r="AI210" s="123"/>
      <c r="AJ210" s="123"/>
      <c r="AK210" s="123"/>
      <c r="AL210" s="123"/>
      <c r="AM210" s="123"/>
      <c r="AN210" s="123"/>
      <c r="AO210" s="123"/>
      <c r="AP210" s="123"/>
      <c r="AQ210" s="123"/>
      <c r="AR210" s="123"/>
      <c r="AS210" s="123"/>
      <c r="AT210" s="123"/>
      <c r="AU210" s="123"/>
      <c r="AV210" s="123"/>
      <c r="AW210" s="123"/>
      <c r="AX210" s="123"/>
      <c r="AY210" s="123"/>
      <c r="AZ210" s="123"/>
      <c r="BA210" s="123"/>
      <c r="BB210" s="123"/>
      <c r="BC210" s="123"/>
      <c r="BD210" s="123"/>
      <c r="BE210" s="123"/>
      <c r="BF210" s="123"/>
      <c r="BG210" s="123"/>
      <c r="BH210" s="123"/>
      <c r="BI210" s="123"/>
      <c r="BJ210" s="123"/>
      <c r="BK210" s="123"/>
      <c r="BL210" s="123"/>
      <c r="BM210" s="123"/>
      <c r="BN210" s="123"/>
      <c r="BO210" s="123"/>
      <c r="BP210" s="123"/>
      <c r="BQ210" s="123"/>
      <c r="BR210" s="123"/>
      <c r="BS210" s="123"/>
      <c r="BT210" s="123"/>
      <c r="BU210" s="123"/>
      <c r="BV210" s="123"/>
      <c r="BW210" s="123"/>
      <c r="BX210" s="123"/>
    </row>
    <row r="211" spans="21:76" ht="14" customHeight="1" x14ac:dyDescent="0.15">
      <c r="U211" s="123"/>
      <c r="V211" s="123"/>
      <c r="W211" s="123"/>
      <c r="X211" s="123"/>
      <c r="Y211" s="123"/>
      <c r="Z211" s="123"/>
      <c r="AA211" s="123"/>
      <c r="AB211" s="123"/>
      <c r="AC211" s="123"/>
      <c r="AD211" s="123"/>
      <c r="AE211" s="123"/>
      <c r="AF211" s="123"/>
      <c r="AG211" s="123"/>
      <c r="AH211" s="123"/>
      <c r="AI211" s="123"/>
      <c r="AJ211" s="123"/>
      <c r="AK211" s="123"/>
      <c r="AL211" s="123"/>
      <c r="AM211" s="123"/>
      <c r="AN211" s="123"/>
      <c r="AO211" s="123"/>
      <c r="AP211" s="123"/>
      <c r="AQ211" s="123"/>
      <c r="AR211" s="123"/>
      <c r="AS211" s="123"/>
      <c r="AT211" s="123"/>
      <c r="AU211" s="123"/>
      <c r="AV211" s="123"/>
      <c r="AW211" s="123"/>
      <c r="AX211" s="123"/>
      <c r="AY211" s="123"/>
      <c r="AZ211" s="123"/>
      <c r="BA211" s="123"/>
      <c r="BB211" s="123"/>
      <c r="BC211" s="123"/>
      <c r="BD211" s="123"/>
      <c r="BE211" s="123"/>
      <c r="BF211" s="123"/>
      <c r="BG211" s="123"/>
      <c r="BH211" s="123"/>
      <c r="BI211" s="123"/>
      <c r="BJ211" s="123"/>
      <c r="BK211" s="123"/>
      <c r="BL211" s="123"/>
      <c r="BM211" s="123"/>
      <c r="BN211" s="123"/>
      <c r="BO211" s="123"/>
      <c r="BP211" s="123"/>
      <c r="BQ211" s="123"/>
      <c r="BR211" s="123"/>
      <c r="BS211" s="123"/>
      <c r="BT211" s="123"/>
      <c r="BU211" s="123"/>
      <c r="BV211" s="123"/>
      <c r="BW211" s="123"/>
      <c r="BX211" s="123"/>
    </row>
    <row r="212" spans="21:76" ht="14" customHeight="1" x14ac:dyDescent="0.15">
      <c r="U212" s="123"/>
      <c r="V212" s="123"/>
      <c r="W212" s="123"/>
      <c r="X212" s="123"/>
      <c r="Y212" s="123"/>
      <c r="Z212" s="123"/>
      <c r="AA212" s="123"/>
      <c r="AB212" s="123"/>
      <c r="AC212" s="123"/>
      <c r="AD212" s="123"/>
      <c r="AE212" s="123"/>
      <c r="AF212" s="123"/>
      <c r="AG212" s="123"/>
      <c r="AH212" s="123"/>
      <c r="AI212" s="123"/>
      <c r="AJ212" s="123"/>
      <c r="AK212" s="123"/>
      <c r="AL212" s="123"/>
      <c r="AM212" s="123"/>
      <c r="AN212" s="123"/>
      <c r="AO212" s="123"/>
      <c r="AP212" s="123"/>
      <c r="AQ212" s="123"/>
      <c r="AR212" s="123"/>
      <c r="AS212" s="123"/>
      <c r="AT212" s="123"/>
      <c r="AU212" s="123"/>
      <c r="AV212" s="123"/>
      <c r="AW212" s="123"/>
      <c r="AX212" s="123"/>
      <c r="AY212" s="123"/>
      <c r="AZ212" s="123"/>
      <c r="BA212" s="123"/>
      <c r="BB212" s="123"/>
      <c r="BC212" s="123"/>
      <c r="BD212" s="123"/>
      <c r="BE212" s="123"/>
      <c r="BF212" s="123"/>
      <c r="BG212" s="123"/>
      <c r="BH212" s="123"/>
      <c r="BI212" s="123"/>
      <c r="BJ212" s="123"/>
      <c r="BK212" s="123"/>
      <c r="BL212" s="123"/>
      <c r="BM212" s="123"/>
      <c r="BN212" s="123"/>
      <c r="BO212" s="123"/>
      <c r="BP212" s="123"/>
      <c r="BQ212" s="123"/>
      <c r="BR212" s="123"/>
      <c r="BS212" s="123"/>
      <c r="BT212" s="123"/>
      <c r="BU212" s="123"/>
      <c r="BV212" s="123"/>
      <c r="BW212" s="123"/>
      <c r="BX212" s="123"/>
    </row>
    <row r="213" spans="21:76" ht="14" customHeight="1" x14ac:dyDescent="0.15">
      <c r="U213" s="123"/>
      <c r="V213" s="123"/>
      <c r="W213" s="123"/>
      <c r="X213" s="123"/>
      <c r="Y213" s="123"/>
      <c r="Z213" s="123"/>
      <c r="AA213" s="123"/>
      <c r="AB213" s="123"/>
      <c r="AC213" s="123"/>
      <c r="AD213" s="123"/>
      <c r="AE213" s="123"/>
      <c r="AF213" s="123"/>
      <c r="AG213" s="123"/>
      <c r="AH213" s="123"/>
      <c r="AI213" s="123"/>
      <c r="AJ213" s="123"/>
      <c r="AK213" s="123"/>
      <c r="AL213" s="123"/>
      <c r="AM213" s="123"/>
      <c r="AN213" s="123"/>
      <c r="AO213" s="123"/>
      <c r="AP213" s="123"/>
      <c r="AQ213" s="123"/>
      <c r="AR213" s="123"/>
      <c r="AS213" s="123"/>
      <c r="AT213" s="123"/>
      <c r="AU213" s="123"/>
      <c r="AV213" s="123"/>
      <c r="AW213" s="123"/>
      <c r="AX213" s="123"/>
      <c r="AY213" s="123"/>
      <c r="AZ213" s="123"/>
      <c r="BA213" s="123"/>
      <c r="BB213" s="123"/>
      <c r="BC213" s="123"/>
      <c r="BD213" s="123"/>
      <c r="BE213" s="123"/>
      <c r="BF213" s="123"/>
      <c r="BG213" s="123"/>
      <c r="BH213" s="123"/>
      <c r="BI213" s="123"/>
      <c r="BJ213" s="123"/>
      <c r="BK213" s="123"/>
      <c r="BL213" s="123"/>
      <c r="BM213" s="123"/>
      <c r="BN213" s="123"/>
      <c r="BO213" s="123"/>
      <c r="BP213" s="123"/>
      <c r="BQ213" s="123"/>
      <c r="BR213" s="123"/>
      <c r="BS213" s="123"/>
      <c r="BT213" s="123"/>
      <c r="BU213" s="123"/>
      <c r="BV213" s="123"/>
      <c r="BW213" s="123"/>
      <c r="BX213" s="123"/>
    </row>
    <row r="214" spans="21:76" ht="14" customHeight="1" x14ac:dyDescent="0.15">
      <c r="U214" s="123"/>
      <c r="V214" s="123"/>
      <c r="W214" s="123"/>
      <c r="X214" s="123"/>
      <c r="Y214" s="123"/>
      <c r="Z214" s="123"/>
      <c r="AA214" s="123"/>
      <c r="AB214" s="123"/>
      <c r="AC214" s="123"/>
      <c r="AD214" s="123"/>
      <c r="AE214" s="123"/>
      <c r="AF214" s="123"/>
      <c r="AG214" s="123"/>
      <c r="AH214" s="123"/>
      <c r="AI214" s="123"/>
      <c r="AJ214" s="123"/>
      <c r="AK214" s="123"/>
      <c r="AL214" s="123"/>
      <c r="AM214" s="123"/>
      <c r="AN214" s="123"/>
      <c r="AO214" s="123"/>
      <c r="AP214" s="123"/>
      <c r="AQ214" s="123"/>
      <c r="AR214" s="123"/>
      <c r="AS214" s="123"/>
      <c r="AT214" s="123"/>
      <c r="AU214" s="123"/>
      <c r="AV214" s="123"/>
      <c r="AW214" s="123"/>
      <c r="AX214" s="123"/>
      <c r="AY214" s="123"/>
      <c r="AZ214" s="123"/>
      <c r="BA214" s="123"/>
      <c r="BB214" s="123"/>
      <c r="BC214" s="123"/>
      <c r="BD214" s="123"/>
      <c r="BE214" s="123"/>
      <c r="BF214" s="123"/>
      <c r="BG214" s="123"/>
      <c r="BH214" s="123"/>
      <c r="BI214" s="123"/>
      <c r="BJ214" s="123"/>
      <c r="BK214" s="123"/>
      <c r="BL214" s="123"/>
      <c r="BM214" s="123"/>
      <c r="BN214" s="123"/>
      <c r="BO214" s="123"/>
      <c r="BP214" s="123"/>
      <c r="BQ214" s="123"/>
      <c r="BR214" s="123"/>
      <c r="BS214" s="123"/>
      <c r="BT214" s="123"/>
      <c r="BU214" s="123"/>
      <c r="BV214" s="123"/>
      <c r="BW214" s="123"/>
      <c r="BX214" s="123"/>
    </row>
    <row r="215" spans="21:76" ht="14" customHeight="1" x14ac:dyDescent="0.15">
      <c r="U215" s="123"/>
      <c r="V215" s="123"/>
      <c r="W215" s="123"/>
      <c r="X215" s="123"/>
      <c r="Y215" s="123"/>
      <c r="Z215" s="123"/>
      <c r="AA215" s="123"/>
      <c r="AB215" s="123"/>
      <c r="AC215" s="123"/>
      <c r="AD215" s="123"/>
      <c r="AE215" s="123"/>
      <c r="AF215" s="123"/>
      <c r="AG215" s="123"/>
      <c r="AH215" s="123"/>
      <c r="AI215" s="123"/>
      <c r="AJ215" s="123"/>
      <c r="AK215" s="123"/>
      <c r="AL215" s="123"/>
      <c r="AM215" s="123"/>
      <c r="AN215" s="123"/>
      <c r="AO215" s="123"/>
      <c r="AP215" s="123"/>
      <c r="AQ215" s="123"/>
      <c r="AR215" s="123"/>
      <c r="AS215" s="123"/>
      <c r="AT215" s="123"/>
      <c r="AU215" s="123"/>
      <c r="AV215" s="123"/>
      <c r="AW215" s="123"/>
      <c r="AX215" s="123"/>
      <c r="AY215" s="123"/>
      <c r="AZ215" s="123"/>
      <c r="BA215" s="123"/>
      <c r="BB215" s="123"/>
      <c r="BC215" s="123"/>
      <c r="BD215" s="123"/>
      <c r="BE215" s="123"/>
      <c r="BF215" s="123"/>
      <c r="BG215" s="123"/>
      <c r="BH215" s="123"/>
      <c r="BI215" s="123"/>
      <c r="BJ215" s="123"/>
      <c r="BK215" s="123"/>
      <c r="BL215" s="123"/>
      <c r="BM215" s="123"/>
      <c r="BN215" s="123"/>
      <c r="BO215" s="123"/>
      <c r="BP215" s="123"/>
      <c r="BQ215" s="123"/>
      <c r="BR215" s="123"/>
      <c r="BS215" s="123"/>
      <c r="BT215" s="123"/>
      <c r="BU215" s="123"/>
      <c r="BV215" s="123"/>
      <c r="BW215" s="123"/>
      <c r="BX215" s="123"/>
    </row>
    <row r="216" spans="21:76" ht="14" customHeight="1" x14ac:dyDescent="0.15">
      <c r="U216" s="123"/>
      <c r="V216" s="123"/>
      <c r="W216" s="123"/>
      <c r="X216" s="123"/>
      <c r="Y216" s="123"/>
      <c r="Z216" s="123"/>
      <c r="AA216" s="123"/>
      <c r="AB216" s="123"/>
      <c r="AC216" s="123"/>
      <c r="AD216" s="123"/>
      <c r="AE216" s="123"/>
      <c r="AF216" s="123"/>
      <c r="AG216" s="123"/>
      <c r="AH216" s="123"/>
      <c r="AI216" s="123"/>
      <c r="AJ216" s="123"/>
      <c r="AK216" s="123"/>
      <c r="AL216" s="123"/>
      <c r="AM216" s="123"/>
      <c r="AN216" s="123"/>
      <c r="AO216" s="123"/>
      <c r="AP216" s="123"/>
      <c r="AQ216" s="123"/>
      <c r="AR216" s="123"/>
      <c r="AS216" s="123"/>
      <c r="AT216" s="123"/>
      <c r="AU216" s="123"/>
      <c r="AV216" s="123"/>
      <c r="AW216" s="123"/>
      <c r="AX216" s="123"/>
      <c r="AY216" s="123"/>
      <c r="AZ216" s="123"/>
      <c r="BA216" s="123"/>
      <c r="BB216" s="123"/>
      <c r="BC216" s="123"/>
      <c r="BD216" s="123"/>
      <c r="BE216" s="123"/>
      <c r="BF216" s="123"/>
      <c r="BG216" s="123"/>
      <c r="BH216" s="123"/>
      <c r="BI216" s="123"/>
      <c r="BJ216" s="123"/>
      <c r="BK216" s="123"/>
      <c r="BL216" s="123"/>
      <c r="BM216" s="123"/>
      <c r="BN216" s="123"/>
      <c r="BO216" s="123"/>
      <c r="BP216" s="123"/>
      <c r="BQ216" s="123"/>
      <c r="BR216" s="123"/>
      <c r="BS216" s="123"/>
      <c r="BT216" s="123"/>
      <c r="BU216" s="123"/>
      <c r="BV216" s="123"/>
      <c r="BW216" s="123"/>
      <c r="BX216" s="123"/>
    </row>
    <row r="217" spans="21:76" ht="14" customHeight="1" x14ac:dyDescent="0.15">
      <c r="U217" s="123"/>
      <c r="V217" s="123"/>
      <c r="W217" s="123"/>
      <c r="X217" s="123"/>
      <c r="Y217" s="123"/>
      <c r="Z217" s="123"/>
      <c r="AA217" s="123"/>
      <c r="AB217" s="123"/>
      <c r="AC217" s="123"/>
      <c r="AD217" s="123"/>
      <c r="AE217" s="123"/>
      <c r="AF217" s="123"/>
      <c r="AG217" s="123"/>
      <c r="AH217" s="123"/>
      <c r="AI217" s="123"/>
      <c r="AJ217" s="123"/>
      <c r="AK217" s="123"/>
      <c r="AL217" s="123"/>
      <c r="AM217" s="123"/>
      <c r="AN217" s="123"/>
      <c r="AO217" s="123"/>
      <c r="AP217" s="123"/>
      <c r="AQ217" s="123"/>
      <c r="AR217" s="123"/>
      <c r="AS217" s="123"/>
      <c r="AT217" s="123"/>
      <c r="AU217" s="123"/>
      <c r="AV217" s="123"/>
      <c r="AW217" s="123"/>
      <c r="AX217" s="123"/>
      <c r="AY217" s="123"/>
      <c r="AZ217" s="123"/>
      <c r="BA217" s="123"/>
      <c r="BB217" s="123"/>
      <c r="BC217" s="123"/>
      <c r="BD217" s="123"/>
      <c r="BE217" s="123"/>
      <c r="BF217" s="123"/>
      <c r="BG217" s="123"/>
      <c r="BH217" s="123"/>
      <c r="BI217" s="123"/>
      <c r="BJ217" s="123"/>
      <c r="BK217" s="123"/>
      <c r="BL217" s="123"/>
      <c r="BM217" s="123"/>
      <c r="BN217" s="123"/>
      <c r="BO217" s="123"/>
      <c r="BP217" s="123"/>
      <c r="BQ217" s="123"/>
      <c r="BR217" s="123"/>
      <c r="BS217" s="123"/>
      <c r="BT217" s="123"/>
      <c r="BU217" s="123"/>
      <c r="BV217" s="123"/>
      <c r="BW217" s="123"/>
      <c r="BX217" s="123"/>
    </row>
    <row r="218" spans="21:76" ht="14" customHeight="1" x14ac:dyDescent="0.15">
      <c r="U218" s="123"/>
      <c r="V218" s="123"/>
      <c r="W218" s="123"/>
      <c r="X218" s="123"/>
      <c r="Y218" s="123"/>
      <c r="Z218" s="123"/>
      <c r="AA218" s="123"/>
      <c r="AB218" s="123"/>
      <c r="AC218" s="123"/>
      <c r="AD218" s="123"/>
      <c r="AE218" s="123"/>
      <c r="AF218" s="123"/>
      <c r="AG218" s="123"/>
      <c r="AH218" s="123"/>
      <c r="AI218" s="123"/>
      <c r="AJ218" s="123"/>
      <c r="AK218" s="123"/>
      <c r="AL218" s="123"/>
      <c r="AM218" s="123"/>
      <c r="AN218" s="123"/>
      <c r="AO218" s="123"/>
      <c r="AP218" s="123"/>
      <c r="AQ218" s="123"/>
      <c r="AR218" s="123"/>
      <c r="AS218" s="123"/>
      <c r="AT218" s="123"/>
      <c r="AU218" s="123"/>
      <c r="AV218" s="123"/>
      <c r="AW218" s="123"/>
      <c r="AX218" s="123"/>
      <c r="AY218" s="123"/>
      <c r="AZ218" s="123"/>
      <c r="BA218" s="123"/>
      <c r="BB218" s="123"/>
      <c r="BC218" s="123"/>
      <c r="BD218" s="123"/>
      <c r="BE218" s="123"/>
      <c r="BF218" s="123"/>
      <c r="BG218" s="123"/>
      <c r="BH218" s="123"/>
      <c r="BI218" s="123"/>
      <c r="BJ218" s="123"/>
      <c r="BK218" s="123"/>
      <c r="BL218" s="123"/>
      <c r="BM218" s="123"/>
      <c r="BN218" s="123"/>
      <c r="BO218" s="123"/>
      <c r="BP218" s="123"/>
      <c r="BQ218" s="123"/>
      <c r="BR218" s="123"/>
      <c r="BS218" s="123"/>
      <c r="BT218" s="123"/>
      <c r="BU218" s="123"/>
      <c r="BV218" s="123"/>
      <c r="BW218" s="123"/>
      <c r="BX218" s="123"/>
    </row>
    <row r="219" spans="21:76" ht="14" customHeight="1" x14ac:dyDescent="0.15">
      <c r="U219" s="123"/>
      <c r="V219" s="123"/>
      <c r="W219" s="123"/>
      <c r="X219" s="123"/>
      <c r="Y219" s="123"/>
      <c r="Z219" s="123"/>
      <c r="AA219" s="123"/>
      <c r="AB219" s="123"/>
      <c r="AC219" s="123"/>
      <c r="AD219" s="123"/>
      <c r="AE219" s="123"/>
      <c r="AF219" s="123"/>
      <c r="AG219" s="123"/>
      <c r="AH219" s="123"/>
      <c r="AI219" s="123"/>
      <c r="AJ219" s="123"/>
      <c r="AK219" s="123"/>
      <c r="AL219" s="123"/>
      <c r="AM219" s="123"/>
      <c r="AN219" s="123"/>
      <c r="AO219" s="123"/>
      <c r="AP219" s="123"/>
      <c r="AQ219" s="123"/>
      <c r="AR219" s="123"/>
      <c r="AS219" s="123"/>
      <c r="AT219" s="123"/>
      <c r="AU219" s="123"/>
      <c r="AV219" s="123"/>
      <c r="AW219" s="123"/>
      <c r="AX219" s="123"/>
      <c r="AY219" s="123"/>
      <c r="AZ219" s="123"/>
      <c r="BA219" s="123"/>
      <c r="BB219" s="123"/>
      <c r="BC219" s="123"/>
      <c r="BD219" s="123"/>
      <c r="BE219" s="123"/>
      <c r="BF219" s="123"/>
      <c r="BG219" s="123"/>
      <c r="BH219" s="123"/>
      <c r="BI219" s="123"/>
      <c r="BJ219" s="123"/>
      <c r="BK219" s="123"/>
      <c r="BL219" s="123"/>
      <c r="BM219" s="123"/>
      <c r="BN219" s="123"/>
      <c r="BO219" s="123"/>
      <c r="BP219" s="123"/>
      <c r="BQ219" s="123"/>
      <c r="BR219" s="123"/>
      <c r="BS219" s="123"/>
      <c r="BT219" s="123"/>
      <c r="BU219" s="123"/>
      <c r="BV219" s="123"/>
      <c r="BW219" s="123"/>
      <c r="BX219" s="123"/>
    </row>
    <row r="220" spans="21:76" ht="14" customHeight="1" x14ac:dyDescent="0.15">
      <c r="U220" s="123"/>
      <c r="V220" s="123"/>
      <c r="W220" s="123"/>
      <c r="X220" s="123"/>
      <c r="Y220" s="123"/>
      <c r="Z220" s="123"/>
      <c r="AA220" s="123"/>
      <c r="AB220" s="123"/>
      <c r="AC220" s="123"/>
      <c r="AD220" s="123"/>
      <c r="AE220" s="123"/>
      <c r="AF220" s="123"/>
      <c r="AG220" s="123"/>
      <c r="AH220" s="123"/>
      <c r="AI220" s="123"/>
      <c r="AJ220" s="123"/>
      <c r="AK220" s="123"/>
      <c r="AL220" s="123"/>
      <c r="AM220" s="123"/>
      <c r="AN220" s="123"/>
      <c r="AO220" s="123"/>
      <c r="AP220" s="123"/>
      <c r="AQ220" s="123"/>
      <c r="AR220" s="123"/>
      <c r="AS220" s="123"/>
      <c r="AT220" s="123"/>
      <c r="AU220" s="123"/>
      <c r="AV220" s="123"/>
      <c r="AW220" s="123"/>
      <c r="AX220" s="123"/>
      <c r="AY220" s="123"/>
      <c r="AZ220" s="123"/>
      <c r="BA220" s="123"/>
      <c r="BB220" s="123"/>
      <c r="BC220" s="123"/>
      <c r="BD220" s="123"/>
      <c r="BE220" s="123"/>
      <c r="BF220" s="123"/>
      <c r="BG220" s="123"/>
      <c r="BH220" s="123"/>
      <c r="BI220" s="123"/>
      <c r="BJ220" s="123"/>
      <c r="BK220" s="123"/>
      <c r="BL220" s="123"/>
      <c r="BM220" s="123"/>
      <c r="BN220" s="123"/>
      <c r="BO220" s="123"/>
      <c r="BP220" s="123"/>
      <c r="BQ220" s="123"/>
      <c r="BR220" s="123"/>
      <c r="BS220" s="123"/>
      <c r="BT220" s="123"/>
      <c r="BU220" s="123"/>
      <c r="BV220" s="123"/>
      <c r="BW220" s="123"/>
      <c r="BX220" s="123"/>
    </row>
    <row r="221" spans="21:76" ht="14" customHeight="1" x14ac:dyDescent="0.15">
      <c r="U221" s="123"/>
      <c r="V221" s="123"/>
      <c r="W221" s="123"/>
      <c r="X221" s="123"/>
      <c r="Y221" s="123"/>
      <c r="Z221" s="123"/>
      <c r="AA221" s="123"/>
      <c r="AB221" s="123"/>
      <c r="AC221" s="123"/>
      <c r="AD221" s="123"/>
      <c r="AE221" s="123"/>
      <c r="AF221" s="123"/>
      <c r="AG221" s="123"/>
      <c r="AH221" s="123"/>
      <c r="AI221" s="123"/>
      <c r="AJ221" s="123"/>
      <c r="AK221" s="123"/>
      <c r="AL221" s="123"/>
      <c r="AM221" s="123"/>
      <c r="AN221" s="123"/>
      <c r="AO221" s="123"/>
      <c r="AP221" s="123"/>
      <c r="AQ221" s="123"/>
      <c r="AR221" s="123"/>
      <c r="AS221" s="123"/>
      <c r="AT221" s="123"/>
      <c r="AU221" s="123"/>
      <c r="AV221" s="123"/>
      <c r="AW221" s="123"/>
      <c r="AX221" s="123"/>
      <c r="AY221" s="123"/>
      <c r="AZ221" s="123"/>
      <c r="BA221" s="123"/>
      <c r="BB221" s="123"/>
      <c r="BC221" s="123"/>
      <c r="BD221" s="123"/>
      <c r="BE221" s="123"/>
      <c r="BF221" s="123"/>
      <c r="BG221" s="123"/>
      <c r="BH221" s="123"/>
      <c r="BI221" s="123"/>
      <c r="BJ221" s="123"/>
      <c r="BK221" s="123"/>
      <c r="BL221" s="123"/>
      <c r="BM221" s="123"/>
      <c r="BN221" s="123"/>
      <c r="BO221" s="123"/>
      <c r="BP221" s="123"/>
      <c r="BQ221" s="123"/>
      <c r="BR221" s="123"/>
      <c r="BS221" s="123"/>
      <c r="BT221" s="123"/>
      <c r="BU221" s="123"/>
      <c r="BV221" s="123"/>
      <c r="BW221" s="123"/>
      <c r="BX221" s="123"/>
    </row>
    <row r="222" spans="21:76" ht="14" customHeight="1" x14ac:dyDescent="0.15">
      <c r="U222" s="123"/>
      <c r="V222" s="123"/>
      <c r="W222" s="123"/>
      <c r="X222" s="123"/>
      <c r="Y222" s="123"/>
      <c r="Z222" s="123"/>
      <c r="AA222" s="123"/>
      <c r="AB222" s="123"/>
      <c r="AC222" s="123"/>
      <c r="AD222" s="123"/>
      <c r="AE222" s="123"/>
      <c r="AF222" s="123"/>
      <c r="AG222" s="123"/>
      <c r="AH222" s="123"/>
      <c r="AI222" s="123"/>
      <c r="AJ222" s="123"/>
      <c r="AK222" s="123"/>
      <c r="AL222" s="123"/>
      <c r="AM222" s="123"/>
      <c r="AN222" s="123"/>
      <c r="AO222" s="123"/>
      <c r="AP222" s="123"/>
      <c r="AQ222" s="123"/>
      <c r="AR222" s="123"/>
      <c r="AS222" s="123"/>
      <c r="AT222" s="123"/>
      <c r="AU222" s="123"/>
      <c r="AV222" s="123"/>
      <c r="AW222" s="123"/>
      <c r="AX222" s="123"/>
      <c r="AY222" s="123"/>
      <c r="AZ222" s="123"/>
      <c r="BA222" s="123"/>
      <c r="BB222" s="123"/>
      <c r="BC222" s="123"/>
      <c r="BD222" s="123"/>
      <c r="BE222" s="123"/>
      <c r="BF222" s="123"/>
      <c r="BG222" s="123"/>
      <c r="BH222" s="123"/>
      <c r="BI222" s="123"/>
      <c r="BJ222" s="123"/>
      <c r="BK222" s="123"/>
      <c r="BL222" s="123"/>
      <c r="BM222" s="123"/>
      <c r="BN222" s="123"/>
      <c r="BO222" s="123"/>
      <c r="BP222" s="123"/>
      <c r="BQ222" s="123"/>
      <c r="BR222" s="123"/>
      <c r="BS222" s="123"/>
      <c r="BT222" s="123"/>
      <c r="BU222" s="123"/>
      <c r="BV222" s="123"/>
      <c r="BW222" s="123"/>
      <c r="BX222" s="123"/>
    </row>
    <row r="223" spans="21:76" ht="14" customHeight="1" x14ac:dyDescent="0.15">
      <c r="U223" s="123"/>
      <c r="V223" s="123"/>
      <c r="W223" s="123"/>
      <c r="X223" s="123"/>
      <c r="Y223" s="123"/>
      <c r="Z223" s="123"/>
      <c r="AA223" s="123"/>
      <c r="AB223" s="123"/>
      <c r="AC223" s="123"/>
      <c r="AD223" s="123"/>
      <c r="AE223" s="123"/>
      <c r="AF223" s="123"/>
      <c r="AG223" s="123"/>
      <c r="AH223" s="123"/>
      <c r="AI223" s="123"/>
      <c r="AJ223" s="123"/>
      <c r="AK223" s="123"/>
      <c r="AL223" s="123"/>
      <c r="AM223" s="123"/>
      <c r="AN223" s="123"/>
      <c r="AO223" s="123"/>
      <c r="AP223" s="123"/>
      <c r="AQ223" s="123"/>
      <c r="AR223" s="123"/>
      <c r="AS223" s="123"/>
      <c r="AT223" s="123"/>
      <c r="AU223" s="123"/>
      <c r="AV223" s="123"/>
      <c r="AW223" s="123"/>
      <c r="AX223" s="123"/>
      <c r="AY223" s="123"/>
      <c r="AZ223" s="123"/>
      <c r="BA223" s="123"/>
      <c r="BB223" s="123"/>
      <c r="BC223" s="123"/>
      <c r="BD223" s="123"/>
      <c r="BE223" s="123"/>
      <c r="BF223" s="123"/>
      <c r="BG223" s="123"/>
      <c r="BH223" s="123"/>
      <c r="BI223" s="123"/>
      <c r="BJ223" s="123"/>
      <c r="BK223" s="123"/>
      <c r="BL223" s="123"/>
      <c r="BM223" s="123"/>
      <c r="BN223" s="123"/>
      <c r="BO223" s="123"/>
      <c r="BP223" s="123"/>
      <c r="BQ223" s="123"/>
      <c r="BR223" s="123"/>
      <c r="BS223" s="123"/>
      <c r="BT223" s="123"/>
      <c r="BU223" s="123"/>
      <c r="BV223" s="123"/>
      <c r="BW223" s="123"/>
      <c r="BX223" s="123"/>
    </row>
    <row r="224" spans="21:76" ht="14" customHeight="1" x14ac:dyDescent="0.15">
      <c r="U224" s="123"/>
      <c r="V224" s="123"/>
      <c r="W224" s="123"/>
      <c r="X224" s="123"/>
      <c r="Y224" s="123"/>
      <c r="Z224" s="123"/>
      <c r="AA224" s="123"/>
      <c r="AB224" s="123"/>
      <c r="AC224" s="123"/>
      <c r="AD224" s="123"/>
      <c r="AE224" s="123"/>
      <c r="AF224" s="123"/>
      <c r="AG224" s="123"/>
      <c r="AH224" s="123"/>
      <c r="AI224" s="123"/>
      <c r="AJ224" s="123"/>
      <c r="AK224" s="123"/>
      <c r="AL224" s="123"/>
      <c r="AM224" s="123"/>
      <c r="AN224" s="123"/>
      <c r="AO224" s="123"/>
      <c r="AP224" s="123"/>
      <c r="AQ224" s="123"/>
      <c r="AR224" s="123"/>
      <c r="AS224" s="123"/>
      <c r="AT224" s="123"/>
      <c r="AU224" s="123"/>
      <c r="AV224" s="123"/>
      <c r="AW224" s="123"/>
      <c r="AX224" s="123"/>
      <c r="AY224" s="123"/>
      <c r="AZ224" s="123"/>
      <c r="BA224" s="123"/>
      <c r="BB224" s="123"/>
      <c r="BC224" s="123"/>
      <c r="BD224" s="123"/>
      <c r="BE224" s="123"/>
      <c r="BF224" s="123"/>
      <c r="BG224" s="123"/>
      <c r="BH224" s="123"/>
      <c r="BI224" s="123"/>
      <c r="BJ224" s="123"/>
      <c r="BK224" s="123"/>
      <c r="BL224" s="123"/>
      <c r="BM224" s="123"/>
      <c r="BN224" s="123"/>
      <c r="BO224" s="123"/>
      <c r="BP224" s="123"/>
      <c r="BQ224" s="123"/>
      <c r="BR224" s="123"/>
      <c r="BS224" s="123"/>
      <c r="BT224" s="123"/>
      <c r="BU224" s="123"/>
      <c r="BV224" s="123"/>
      <c r="BW224" s="123"/>
      <c r="BX224" s="123"/>
    </row>
    <row r="225" spans="21:76" ht="14" customHeight="1" x14ac:dyDescent="0.15">
      <c r="U225" s="123"/>
      <c r="V225" s="123"/>
      <c r="W225" s="123"/>
      <c r="X225" s="123"/>
      <c r="Y225" s="123"/>
      <c r="Z225" s="123"/>
      <c r="AA225" s="123"/>
      <c r="AB225" s="123"/>
      <c r="AC225" s="123"/>
      <c r="AD225" s="123"/>
      <c r="AE225" s="123"/>
      <c r="AF225" s="123"/>
      <c r="AG225" s="123"/>
      <c r="AH225" s="123"/>
      <c r="AI225" s="123"/>
      <c r="AJ225" s="123"/>
      <c r="AK225" s="123"/>
      <c r="AL225" s="123"/>
      <c r="AM225" s="123"/>
      <c r="AN225" s="123"/>
      <c r="AO225" s="123"/>
      <c r="AP225" s="123"/>
      <c r="AQ225" s="123"/>
      <c r="AR225" s="123"/>
      <c r="AS225" s="123"/>
      <c r="AT225" s="123"/>
      <c r="AU225" s="123"/>
      <c r="AV225" s="123"/>
      <c r="AW225" s="123"/>
      <c r="AX225" s="123"/>
      <c r="AY225" s="123"/>
      <c r="AZ225" s="123"/>
      <c r="BA225" s="123"/>
      <c r="BB225" s="123"/>
      <c r="BC225" s="123"/>
      <c r="BD225" s="123"/>
      <c r="BE225" s="123"/>
      <c r="BF225" s="123"/>
      <c r="BG225" s="123"/>
      <c r="BH225" s="123"/>
      <c r="BI225" s="123"/>
      <c r="BJ225" s="123"/>
      <c r="BK225" s="123"/>
      <c r="BL225" s="123"/>
      <c r="BM225" s="123"/>
      <c r="BN225" s="123"/>
      <c r="BO225" s="123"/>
      <c r="BP225" s="123"/>
      <c r="BQ225" s="123"/>
      <c r="BR225" s="123"/>
      <c r="BS225" s="123"/>
      <c r="BT225" s="123"/>
      <c r="BU225" s="123"/>
      <c r="BV225" s="123"/>
      <c r="BW225" s="123"/>
      <c r="BX225" s="123"/>
    </row>
    <row r="226" spans="21:76" ht="14" customHeight="1" x14ac:dyDescent="0.15">
      <c r="U226" s="123"/>
      <c r="V226" s="123"/>
      <c r="W226" s="123"/>
      <c r="X226" s="123"/>
      <c r="Y226" s="123"/>
      <c r="Z226" s="123"/>
      <c r="AA226" s="123"/>
      <c r="AB226" s="123"/>
      <c r="AC226" s="123"/>
      <c r="AD226" s="123"/>
      <c r="AE226" s="123"/>
      <c r="AF226" s="123"/>
      <c r="AG226" s="123"/>
      <c r="AH226" s="123"/>
      <c r="AI226" s="123"/>
      <c r="AJ226" s="123"/>
      <c r="AK226" s="123"/>
      <c r="AL226" s="123"/>
      <c r="AM226" s="123"/>
      <c r="AN226" s="123"/>
      <c r="AO226" s="123"/>
      <c r="AP226" s="123"/>
      <c r="AQ226" s="123"/>
      <c r="AR226" s="123"/>
      <c r="AS226" s="123"/>
      <c r="AT226" s="123"/>
      <c r="AU226" s="123"/>
      <c r="AV226" s="123"/>
      <c r="AW226" s="123"/>
      <c r="AX226" s="123"/>
      <c r="AY226" s="123"/>
      <c r="AZ226" s="123"/>
      <c r="BA226" s="123"/>
      <c r="BB226" s="123"/>
      <c r="BC226" s="123"/>
      <c r="BD226" s="123"/>
      <c r="BE226" s="123"/>
      <c r="BF226" s="123"/>
      <c r="BG226" s="123"/>
      <c r="BH226" s="123"/>
      <c r="BI226" s="123"/>
      <c r="BJ226" s="123"/>
      <c r="BK226" s="123"/>
      <c r="BL226" s="123"/>
      <c r="BM226" s="123"/>
      <c r="BN226" s="123"/>
      <c r="BO226" s="123"/>
      <c r="BP226" s="123"/>
      <c r="BQ226" s="123"/>
      <c r="BR226" s="123"/>
      <c r="BS226" s="123"/>
      <c r="BT226" s="123"/>
      <c r="BU226" s="123"/>
      <c r="BV226" s="123"/>
      <c r="BW226" s="123"/>
      <c r="BX226" s="123"/>
    </row>
    <row r="227" spans="21:76" ht="14" customHeight="1" x14ac:dyDescent="0.15">
      <c r="U227" s="123"/>
      <c r="V227" s="123"/>
      <c r="W227" s="123"/>
      <c r="X227" s="123"/>
      <c r="Y227" s="123"/>
      <c r="Z227" s="123"/>
      <c r="AA227" s="123"/>
      <c r="AB227" s="123"/>
      <c r="AC227" s="123"/>
      <c r="AD227" s="123"/>
      <c r="AE227" s="123"/>
      <c r="AF227" s="123"/>
      <c r="AG227" s="123"/>
      <c r="AH227" s="123"/>
      <c r="AI227" s="123"/>
      <c r="AJ227" s="123"/>
      <c r="AK227" s="123"/>
      <c r="AL227" s="123"/>
      <c r="AM227" s="123"/>
      <c r="AN227" s="123"/>
      <c r="AO227" s="123"/>
      <c r="AP227" s="123"/>
      <c r="AQ227" s="123"/>
      <c r="AR227" s="123"/>
      <c r="AS227" s="123"/>
      <c r="AT227" s="123"/>
      <c r="AU227" s="123"/>
      <c r="AV227" s="123"/>
      <c r="AW227" s="123"/>
      <c r="AX227" s="123"/>
      <c r="AY227" s="123"/>
      <c r="AZ227" s="123"/>
      <c r="BA227" s="123"/>
      <c r="BB227" s="123"/>
      <c r="BC227" s="123"/>
      <c r="BD227" s="123"/>
      <c r="BE227" s="123"/>
      <c r="BF227" s="123"/>
      <c r="BG227" s="123"/>
      <c r="BH227" s="123"/>
      <c r="BI227" s="123"/>
      <c r="BJ227" s="123"/>
      <c r="BK227" s="123"/>
      <c r="BL227" s="123"/>
      <c r="BM227" s="123"/>
      <c r="BN227" s="123"/>
      <c r="BO227" s="123"/>
      <c r="BP227" s="123"/>
      <c r="BQ227" s="123"/>
      <c r="BR227" s="123"/>
      <c r="BS227" s="123"/>
      <c r="BT227" s="123"/>
      <c r="BU227" s="123"/>
      <c r="BV227" s="123"/>
      <c r="BW227" s="123"/>
      <c r="BX227" s="123"/>
    </row>
    <row r="228" spans="21:76" ht="14" customHeight="1" x14ac:dyDescent="0.15">
      <c r="U228" s="123"/>
      <c r="V228" s="123"/>
      <c r="W228" s="123"/>
      <c r="X228" s="123"/>
      <c r="Y228" s="123"/>
      <c r="Z228" s="123"/>
      <c r="AA228" s="123"/>
      <c r="AB228" s="123"/>
      <c r="AC228" s="123"/>
      <c r="AD228" s="123"/>
      <c r="AE228" s="123"/>
      <c r="AF228" s="123"/>
      <c r="AG228" s="123"/>
      <c r="AH228" s="123"/>
      <c r="AI228" s="123"/>
      <c r="AJ228" s="123"/>
      <c r="AK228" s="123"/>
      <c r="AL228" s="123"/>
      <c r="AM228" s="123"/>
      <c r="AN228" s="123"/>
      <c r="AO228" s="123"/>
      <c r="AP228" s="123"/>
      <c r="AQ228" s="123"/>
      <c r="AR228" s="123"/>
      <c r="AS228" s="123"/>
      <c r="AT228" s="123"/>
      <c r="AU228" s="123"/>
      <c r="AV228" s="123"/>
      <c r="AW228" s="123"/>
      <c r="AX228" s="123"/>
      <c r="AY228" s="123"/>
      <c r="AZ228" s="123"/>
      <c r="BA228" s="123"/>
      <c r="BB228" s="123"/>
      <c r="BC228" s="123"/>
      <c r="BD228" s="123"/>
      <c r="BE228" s="123"/>
      <c r="BF228" s="123"/>
      <c r="BG228" s="123"/>
      <c r="BH228" s="123"/>
      <c r="BI228" s="123"/>
      <c r="BJ228" s="123"/>
      <c r="BK228" s="123"/>
      <c r="BL228" s="123"/>
      <c r="BM228" s="123"/>
      <c r="BN228" s="123"/>
      <c r="BO228" s="123"/>
      <c r="BP228" s="123"/>
      <c r="BQ228" s="123"/>
      <c r="BR228" s="123"/>
      <c r="BS228" s="123"/>
      <c r="BT228" s="123"/>
      <c r="BU228" s="123"/>
      <c r="BV228" s="123"/>
      <c r="BW228" s="123"/>
      <c r="BX228" s="123"/>
    </row>
    <row r="229" spans="21:76" ht="14" customHeight="1" x14ac:dyDescent="0.15">
      <c r="U229" s="123"/>
      <c r="V229" s="123"/>
      <c r="W229" s="123"/>
      <c r="X229" s="123"/>
      <c r="Y229" s="123"/>
      <c r="Z229" s="123"/>
      <c r="AA229" s="123"/>
      <c r="AB229" s="123"/>
      <c r="AC229" s="123"/>
      <c r="AD229" s="123"/>
      <c r="AE229" s="123"/>
      <c r="AF229" s="123"/>
      <c r="AG229" s="123"/>
      <c r="AH229" s="123"/>
      <c r="AI229" s="123"/>
      <c r="AJ229" s="123"/>
      <c r="AK229" s="123"/>
      <c r="AL229" s="123"/>
      <c r="AM229" s="123"/>
      <c r="AN229" s="123"/>
      <c r="AO229" s="123"/>
      <c r="AP229" s="123"/>
      <c r="AQ229" s="123"/>
      <c r="AR229" s="123"/>
      <c r="AS229" s="123"/>
      <c r="AT229" s="123"/>
      <c r="AU229" s="123"/>
      <c r="AV229" s="123"/>
      <c r="AW229" s="123"/>
      <c r="AX229" s="123"/>
      <c r="AY229" s="123"/>
      <c r="AZ229" s="123"/>
      <c r="BA229" s="123"/>
      <c r="BB229" s="123"/>
      <c r="BC229" s="123"/>
      <c r="BD229" s="123"/>
      <c r="BE229" s="123"/>
      <c r="BF229" s="123"/>
      <c r="BG229" s="123"/>
      <c r="BH229" s="123"/>
      <c r="BI229" s="123"/>
      <c r="BJ229" s="123"/>
      <c r="BK229" s="123"/>
      <c r="BL229" s="123"/>
      <c r="BM229" s="123"/>
      <c r="BN229" s="123"/>
      <c r="BO229" s="123"/>
      <c r="BP229" s="123"/>
      <c r="BQ229" s="123"/>
      <c r="BR229" s="123"/>
      <c r="BS229" s="123"/>
      <c r="BT229" s="123"/>
      <c r="BU229" s="123"/>
      <c r="BV229" s="123"/>
      <c r="BW229" s="123"/>
      <c r="BX229" s="123"/>
    </row>
    <row r="230" spans="21:76" ht="14" customHeight="1" x14ac:dyDescent="0.15">
      <c r="U230" s="123"/>
      <c r="V230" s="123"/>
      <c r="W230" s="123"/>
      <c r="X230" s="123"/>
      <c r="Y230" s="123"/>
      <c r="Z230" s="123"/>
      <c r="AA230" s="123"/>
      <c r="AB230" s="123"/>
      <c r="AC230" s="123"/>
      <c r="AD230" s="123"/>
      <c r="AE230" s="123"/>
      <c r="AF230" s="123"/>
      <c r="AG230" s="123"/>
      <c r="AH230" s="123"/>
      <c r="AI230" s="123"/>
      <c r="AJ230" s="123"/>
      <c r="AK230" s="123"/>
      <c r="AL230" s="123"/>
      <c r="AM230" s="123"/>
      <c r="AN230" s="123"/>
      <c r="AO230" s="123"/>
      <c r="AP230" s="123"/>
      <c r="AQ230" s="123"/>
      <c r="AR230" s="123"/>
      <c r="AS230" s="123"/>
      <c r="AT230" s="123"/>
      <c r="AU230" s="123"/>
      <c r="AV230" s="123"/>
      <c r="AW230" s="123"/>
      <c r="AX230" s="123"/>
      <c r="AY230" s="123"/>
      <c r="AZ230" s="123"/>
      <c r="BA230" s="123"/>
      <c r="BB230" s="123"/>
      <c r="BC230" s="123"/>
      <c r="BD230" s="123"/>
      <c r="BE230" s="123"/>
      <c r="BF230" s="123"/>
      <c r="BG230" s="123"/>
      <c r="BH230" s="123"/>
      <c r="BI230" s="123"/>
      <c r="BJ230" s="123"/>
      <c r="BK230" s="123"/>
      <c r="BL230" s="123"/>
      <c r="BM230" s="123"/>
      <c r="BN230" s="123"/>
      <c r="BO230" s="123"/>
      <c r="BP230" s="123"/>
      <c r="BQ230" s="123"/>
      <c r="BR230" s="123"/>
      <c r="BS230" s="123"/>
      <c r="BT230" s="123"/>
      <c r="BU230" s="123"/>
      <c r="BV230" s="123"/>
      <c r="BW230" s="123"/>
      <c r="BX230" s="123"/>
    </row>
    <row r="231" spans="21:76" ht="14" customHeight="1" x14ac:dyDescent="0.15">
      <c r="U231" s="123"/>
      <c r="V231" s="123"/>
      <c r="W231" s="123"/>
      <c r="X231" s="123"/>
      <c r="Y231" s="123"/>
      <c r="Z231" s="123"/>
      <c r="AA231" s="123"/>
      <c r="AB231" s="123"/>
      <c r="AC231" s="123"/>
      <c r="AD231" s="123"/>
      <c r="AE231" s="123"/>
      <c r="AF231" s="123"/>
      <c r="AG231" s="123"/>
      <c r="AH231" s="123"/>
      <c r="AI231" s="123"/>
      <c r="AJ231" s="123"/>
      <c r="AK231" s="123"/>
      <c r="AL231" s="123"/>
      <c r="AM231" s="123"/>
      <c r="AN231" s="123"/>
      <c r="AO231" s="123"/>
      <c r="AP231" s="123"/>
      <c r="AQ231" s="123"/>
      <c r="AR231" s="123"/>
      <c r="AS231" s="123"/>
      <c r="AT231" s="123"/>
      <c r="AU231" s="123"/>
      <c r="AV231" s="123"/>
      <c r="AW231" s="123"/>
      <c r="AX231" s="123"/>
      <c r="AY231" s="123"/>
      <c r="AZ231" s="123"/>
      <c r="BA231" s="123"/>
      <c r="BB231" s="123"/>
      <c r="BC231" s="123"/>
      <c r="BD231" s="123"/>
      <c r="BE231" s="123"/>
      <c r="BF231" s="123"/>
      <c r="BG231" s="123"/>
      <c r="BH231" s="123"/>
      <c r="BI231" s="123"/>
      <c r="BJ231" s="123"/>
      <c r="BK231" s="123"/>
      <c r="BL231" s="123"/>
      <c r="BM231" s="123"/>
      <c r="BN231" s="123"/>
      <c r="BO231" s="123"/>
      <c r="BP231" s="123"/>
      <c r="BQ231" s="123"/>
      <c r="BR231" s="123"/>
      <c r="BS231" s="123"/>
      <c r="BT231" s="123"/>
      <c r="BU231" s="123"/>
      <c r="BV231" s="123"/>
      <c r="BW231" s="123"/>
      <c r="BX231" s="123"/>
    </row>
    <row r="232" spans="21:76" ht="14" customHeight="1" x14ac:dyDescent="0.15">
      <c r="U232" s="123"/>
      <c r="V232" s="123"/>
      <c r="W232" s="123"/>
      <c r="X232" s="123"/>
      <c r="Y232" s="123"/>
      <c r="Z232" s="123"/>
      <c r="AA232" s="123"/>
      <c r="AB232" s="123"/>
      <c r="AC232" s="123"/>
      <c r="AD232" s="123"/>
      <c r="AE232" s="123"/>
      <c r="AF232" s="123"/>
      <c r="AG232" s="123"/>
      <c r="AH232" s="123"/>
      <c r="AI232" s="123"/>
      <c r="AJ232" s="123"/>
      <c r="AK232" s="123"/>
      <c r="AL232" s="123"/>
      <c r="AM232" s="123"/>
      <c r="AN232" s="123"/>
      <c r="AO232" s="123"/>
      <c r="AP232" s="123"/>
      <c r="AQ232" s="123"/>
      <c r="AR232" s="123"/>
      <c r="AS232" s="123"/>
      <c r="AT232" s="123"/>
      <c r="AU232" s="123"/>
      <c r="AV232" s="123"/>
      <c r="AW232" s="123"/>
      <c r="AX232" s="123"/>
      <c r="AY232" s="123"/>
      <c r="AZ232" s="123"/>
      <c r="BA232" s="123"/>
      <c r="BB232" s="123"/>
      <c r="BC232" s="123"/>
      <c r="BD232" s="123"/>
      <c r="BE232" s="123"/>
      <c r="BF232" s="123"/>
      <c r="BG232" s="123"/>
      <c r="BH232" s="123"/>
      <c r="BI232" s="123"/>
      <c r="BJ232" s="123"/>
      <c r="BK232" s="123"/>
      <c r="BL232" s="123"/>
      <c r="BM232" s="123"/>
      <c r="BN232" s="123"/>
      <c r="BO232" s="123"/>
      <c r="BP232" s="123"/>
      <c r="BQ232" s="123"/>
      <c r="BR232" s="123"/>
      <c r="BS232" s="123"/>
      <c r="BT232" s="123"/>
      <c r="BU232" s="123"/>
      <c r="BV232" s="123"/>
      <c r="BW232" s="123"/>
      <c r="BX232" s="123"/>
    </row>
    <row r="233" spans="21:76" ht="14" customHeight="1" x14ac:dyDescent="0.15">
      <c r="U233" s="123"/>
      <c r="V233" s="123"/>
      <c r="W233" s="123"/>
      <c r="X233" s="123"/>
      <c r="Y233" s="123"/>
      <c r="Z233" s="123"/>
      <c r="AA233" s="123"/>
      <c r="AB233" s="123"/>
      <c r="AC233" s="123"/>
      <c r="AD233" s="123"/>
      <c r="AE233" s="123"/>
      <c r="AF233" s="123"/>
      <c r="AG233" s="123"/>
      <c r="AH233" s="123"/>
      <c r="AI233" s="123"/>
      <c r="AJ233" s="123"/>
      <c r="AK233" s="123"/>
      <c r="AL233" s="123"/>
      <c r="AM233" s="123"/>
      <c r="AN233" s="123"/>
      <c r="AO233" s="123"/>
      <c r="AP233" s="123"/>
      <c r="AQ233" s="123"/>
      <c r="AR233" s="123"/>
      <c r="AS233" s="123"/>
      <c r="AT233" s="123"/>
      <c r="AU233" s="123"/>
      <c r="AV233" s="123"/>
      <c r="AW233" s="123"/>
      <c r="AX233" s="123"/>
      <c r="AY233" s="123"/>
      <c r="AZ233" s="123"/>
      <c r="BA233" s="123"/>
      <c r="BB233" s="123"/>
      <c r="BC233" s="123"/>
      <c r="BD233" s="123"/>
      <c r="BE233" s="123"/>
      <c r="BF233" s="123"/>
      <c r="BG233" s="123"/>
      <c r="BH233" s="123"/>
      <c r="BI233" s="123"/>
      <c r="BJ233" s="123"/>
      <c r="BK233" s="123"/>
      <c r="BL233" s="123"/>
      <c r="BM233" s="123"/>
      <c r="BN233" s="123"/>
      <c r="BO233" s="123"/>
      <c r="BP233" s="123"/>
      <c r="BQ233" s="123"/>
      <c r="BR233" s="123"/>
      <c r="BS233" s="123"/>
      <c r="BT233" s="123"/>
      <c r="BU233" s="123"/>
      <c r="BV233" s="123"/>
      <c r="BW233" s="123"/>
      <c r="BX233" s="123"/>
    </row>
  </sheetData>
  <sheetProtection algorithmName="SHA-512" hashValue="q6H9fvzQnk+VtDNHm8+CraqeQeEg3aREXjzCN86i2R7vKXCsaSWDSwoN7vhfxVVpKp/lcwTf4PnRU1aVViHNTQ==" saltValue="2XLsFuCOf6HntHONeoPmJQ==" spinCount="100000" sheet="1" objects="1" scenarios="1" selectLockedCells="1"/>
  <mergeCells count="29">
    <mergeCell ref="A22:N22"/>
    <mergeCell ref="A23:N23"/>
    <mergeCell ref="B10:H10"/>
    <mergeCell ref="G11:M11"/>
    <mergeCell ref="B21:H21"/>
    <mergeCell ref="D11:F11"/>
    <mergeCell ref="F15:J15"/>
    <mergeCell ref="F13:J13"/>
    <mergeCell ref="D15:E15"/>
    <mergeCell ref="D13:E13"/>
    <mergeCell ref="H18:K18"/>
    <mergeCell ref="H19:K19"/>
    <mergeCell ref="H20:K20"/>
    <mergeCell ref="A9:N9"/>
    <mergeCell ref="A8:N8"/>
    <mergeCell ref="K58:L58"/>
    <mergeCell ref="I62:M62"/>
    <mergeCell ref="I64:M67"/>
    <mergeCell ref="D17:K17"/>
    <mergeCell ref="M41:M42"/>
    <mergeCell ref="M44:M45"/>
    <mergeCell ref="M47:M48"/>
    <mergeCell ref="M50:M51"/>
    <mergeCell ref="M53:M54"/>
    <mergeCell ref="B59:H59"/>
    <mergeCell ref="B17:C17"/>
    <mergeCell ref="B52:L52"/>
    <mergeCell ref="D18:G20"/>
    <mergeCell ref="B60:H67"/>
  </mergeCells>
  <phoneticPr fontId="0" type="noConversion"/>
  <dataValidations count="3">
    <dataValidation type="whole" allowBlank="1" showInputMessage="1" showErrorMessage="1" errorTitle="Valeur invalide" error="Veuillez renseigner un nombre entier !" promptTitle="Valeur entière" prompt="Nombre entier" sqref="E35:F35" xr:uid="{00000000-0002-0000-0000-000000000000}">
      <formula1>0</formula1>
      <formula2>1000</formula2>
    </dataValidation>
    <dataValidation allowBlank="1" showInputMessage="1" showErrorMessage="1" prompt="Renseignez le montant ici !" sqref="L17:L20" xr:uid="{00000000-0002-0000-0000-000001000000}"/>
    <dataValidation type="whole" allowBlank="1" showInputMessage="1" showErrorMessage="1" errorTitle="Valeur invalide" error="Veuillez renseigner un nombre entier !" promptTitle="Valeur entière" prompt="Nombre entier" sqref="D35" xr:uid="{00000000-0002-0000-0000-000002000000}">
      <formula1>0</formula1>
      <formula2>1000000</formula2>
    </dataValidation>
  </dataValidations>
  <printOptions horizontalCentered="1" verticalCentered="1"/>
  <pageMargins left="0" right="0" top="0" bottom="0" header="0" footer="0"/>
  <pageSetup paperSize="9" scale="7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68" r:id="rId4" name="Check Box 120">
              <controlPr defaultSize="0" autoFill="0" autoLine="0" autoPict="0">
                <anchor moveWithCells="1">
                  <from>
                    <xdr:col>12</xdr:col>
                    <xdr:colOff>368300</xdr:colOff>
                    <xdr:row>26</xdr:row>
                    <xdr:rowOff>0</xdr:rowOff>
                  </from>
                  <to>
                    <xdr:col>12</xdr:col>
                    <xdr:colOff>596900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5" name="Check Box 121">
              <controlPr defaultSize="0" autoFill="0" autoLine="0" autoPict="0">
                <anchor moveWithCells="1">
                  <from>
                    <xdr:col>12</xdr:col>
                    <xdr:colOff>381000</xdr:colOff>
                    <xdr:row>27</xdr:row>
                    <xdr:rowOff>63500</xdr:rowOff>
                  </from>
                  <to>
                    <xdr:col>12</xdr:col>
                    <xdr:colOff>584200</xdr:colOff>
                    <xdr:row>29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6" name="Check Box 122">
              <controlPr defaultSize="0" autoFill="0" autoLine="0" autoPict="0">
                <anchor moveWithCells="1">
                  <from>
                    <xdr:col>12</xdr:col>
                    <xdr:colOff>406400</xdr:colOff>
                    <xdr:row>31</xdr:row>
                    <xdr:rowOff>25400</xdr:rowOff>
                  </from>
                  <to>
                    <xdr:col>12</xdr:col>
                    <xdr:colOff>635000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7" name="Check Box 123">
              <controlPr defaultSize="0" autoFill="0" autoLine="0" autoPict="0">
                <anchor moveWithCells="1">
                  <from>
                    <xdr:col>12</xdr:col>
                    <xdr:colOff>419100</xdr:colOff>
                    <xdr:row>35</xdr:row>
                    <xdr:rowOff>63500</xdr:rowOff>
                  </from>
                  <to>
                    <xdr:col>12</xdr:col>
                    <xdr:colOff>622300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8" name="Check Box 124">
              <controlPr defaultSize="0" autoFill="0" autoLine="0" autoPict="0">
                <anchor moveWithCells="1">
                  <from>
                    <xdr:col>12</xdr:col>
                    <xdr:colOff>431800</xdr:colOff>
                    <xdr:row>38</xdr:row>
                    <xdr:rowOff>12700</xdr:rowOff>
                  </from>
                  <to>
                    <xdr:col>12</xdr:col>
                    <xdr:colOff>635000</xdr:colOff>
                    <xdr:row>38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9" name="Check Box 125">
              <controlPr defaultSize="0" autoFill="0" autoLine="0" autoPict="0">
                <anchor moveWithCells="1">
                  <from>
                    <xdr:col>12</xdr:col>
                    <xdr:colOff>406400</xdr:colOff>
                    <xdr:row>40</xdr:row>
                    <xdr:rowOff>63500</xdr:rowOff>
                  </from>
                  <to>
                    <xdr:col>12</xdr:col>
                    <xdr:colOff>609600</xdr:colOff>
                    <xdr:row>41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10" name="Check Box 126">
              <controlPr defaultSize="0" autoFill="0" autoLine="0" autoPict="0">
                <anchor moveWithCells="1">
                  <from>
                    <xdr:col>12</xdr:col>
                    <xdr:colOff>419100</xdr:colOff>
                    <xdr:row>43</xdr:row>
                    <xdr:rowOff>101600</xdr:rowOff>
                  </from>
                  <to>
                    <xdr:col>12</xdr:col>
                    <xdr:colOff>647700</xdr:colOff>
                    <xdr:row>44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11" name="Check Box 127">
              <controlPr defaultSize="0" autoFill="0" autoLine="0" autoPict="0">
                <anchor moveWithCells="1">
                  <from>
                    <xdr:col>12</xdr:col>
                    <xdr:colOff>419100</xdr:colOff>
                    <xdr:row>46</xdr:row>
                    <xdr:rowOff>76200</xdr:rowOff>
                  </from>
                  <to>
                    <xdr:col>12</xdr:col>
                    <xdr:colOff>622300</xdr:colOff>
                    <xdr:row>47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12" name="Check Box 128">
              <controlPr defaultSize="0" autoFill="0" autoLine="0" autoPict="0">
                <anchor moveWithCells="1">
                  <from>
                    <xdr:col>12</xdr:col>
                    <xdr:colOff>419100</xdr:colOff>
                    <xdr:row>49</xdr:row>
                    <xdr:rowOff>127000</xdr:rowOff>
                  </from>
                  <to>
                    <xdr:col>12</xdr:col>
                    <xdr:colOff>647700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13" name="Check Box 129">
              <controlPr defaultSize="0" autoFill="0" autoLine="0" autoPict="0">
                <anchor moveWithCells="1">
                  <from>
                    <xdr:col>12</xdr:col>
                    <xdr:colOff>431800</xdr:colOff>
                    <xdr:row>52</xdr:row>
                    <xdr:rowOff>76200</xdr:rowOff>
                  </from>
                  <to>
                    <xdr:col>12</xdr:col>
                    <xdr:colOff>622300</xdr:colOff>
                    <xdr:row>53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14" name="Drop Down 134">
              <controlPr defaultSize="0" autoLine="0" autoPict="0">
                <anchor moveWithCells="1">
                  <from>
                    <xdr:col>6</xdr:col>
                    <xdr:colOff>101600</xdr:colOff>
                    <xdr:row>10</xdr:row>
                    <xdr:rowOff>63500</xdr:rowOff>
                  </from>
                  <to>
                    <xdr:col>12</xdr:col>
                    <xdr:colOff>825500</xdr:colOff>
                    <xdr:row>10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15" name="Check Box 137">
              <controlPr defaultSize="0" autoFill="0" autoLine="0" autoPict="0">
                <anchor moveWithCells="1">
                  <from>
                    <xdr:col>12</xdr:col>
                    <xdr:colOff>393700</xdr:colOff>
                    <xdr:row>30</xdr:row>
                    <xdr:rowOff>12700</xdr:rowOff>
                  </from>
                  <to>
                    <xdr:col>12</xdr:col>
                    <xdr:colOff>571500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16" name="Check Box 141">
              <controlPr defaultSize="0" autoFill="0" autoLine="0" autoPict="0">
                <anchor moveWithCells="1">
                  <from>
                    <xdr:col>12</xdr:col>
                    <xdr:colOff>368300</xdr:colOff>
                    <xdr:row>24</xdr:row>
                    <xdr:rowOff>25400</xdr:rowOff>
                  </from>
                  <to>
                    <xdr:col>12</xdr:col>
                    <xdr:colOff>596900</xdr:colOff>
                    <xdr:row>25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3"/>
  </sheetPr>
  <dimension ref="A1:AC402"/>
  <sheetViews>
    <sheetView showGridLines="0" showRowColHeaders="0" topLeftCell="A9" zoomScaleNormal="100" workbookViewId="0">
      <selection activeCell="D16" sqref="D16:H16"/>
    </sheetView>
  </sheetViews>
  <sheetFormatPr baseColWidth="10" defaultColWidth="11.5" defaultRowHeight="14" customHeight="1" x14ac:dyDescent="0.15"/>
  <cols>
    <col min="1" max="1" width="1.6640625" style="122" customWidth="1"/>
    <col min="2" max="2" width="17.1640625" style="122" customWidth="1"/>
    <col min="3" max="3" width="19" style="122" customWidth="1"/>
    <col min="4" max="4" width="17.5" style="122" customWidth="1"/>
    <col min="5" max="5" width="20.5" style="122" customWidth="1"/>
    <col min="6" max="6" width="19" style="122" customWidth="1"/>
    <col min="7" max="7" width="20.33203125" style="122" customWidth="1"/>
    <col min="8" max="8" width="31.5" style="122" customWidth="1"/>
    <col min="9" max="9" width="25.5" style="122" customWidth="1"/>
    <col min="10" max="11" width="14.33203125" style="122" customWidth="1"/>
    <col min="12" max="12" width="3" style="122" customWidth="1"/>
    <col min="13" max="13" width="18.5" style="122" customWidth="1"/>
    <col min="14" max="14" width="34" style="122" customWidth="1"/>
    <col min="15" max="15" width="11.5" style="122"/>
    <col min="16" max="16" width="18.33203125" style="122" customWidth="1"/>
    <col min="17" max="17" width="16.83203125" style="122" customWidth="1"/>
    <col min="18" max="18" width="16.6640625" style="122" customWidth="1"/>
    <col min="19" max="19" width="11.5" style="122"/>
    <col min="20" max="20" width="24.5" style="122" customWidth="1"/>
    <col min="21" max="21" width="11.5" style="122"/>
    <col min="22" max="22" width="12.6640625" style="122" customWidth="1"/>
    <col min="23" max="23" width="43.33203125" style="122" customWidth="1"/>
    <col min="24" max="24" width="24.6640625" style="122" customWidth="1"/>
    <col min="25" max="27" width="11.5" style="122" hidden="1" customWidth="1"/>
    <col min="28" max="28" width="5.83203125" style="122" hidden="1" customWidth="1"/>
    <col min="29" max="29" width="11.5" style="122" hidden="1" customWidth="1"/>
    <col min="30" max="16384" width="11.5" style="122"/>
  </cols>
  <sheetData>
    <row r="1" spans="1:24" ht="14" customHeight="1" x14ac:dyDescent="0.15">
      <c r="A1" s="259"/>
      <c r="B1" s="260"/>
      <c r="C1" s="259"/>
      <c r="D1" s="259"/>
      <c r="E1" s="259"/>
      <c r="F1" s="259"/>
      <c r="G1" s="261"/>
    </row>
    <row r="7" spans="1:24" ht="9" customHeight="1" x14ac:dyDescent="0.15"/>
    <row r="8" spans="1:24" ht="12" customHeight="1" x14ac:dyDescent="0.15">
      <c r="B8" s="535" t="s">
        <v>15</v>
      </c>
      <c r="C8" s="535"/>
      <c r="D8" s="535"/>
      <c r="E8" s="535"/>
      <c r="F8" s="535"/>
      <c r="G8" s="535"/>
      <c r="H8" s="535"/>
      <c r="I8" s="156"/>
      <c r="J8" s="156"/>
      <c r="K8" s="156"/>
      <c r="L8" s="262"/>
      <c r="M8" s="262"/>
      <c r="N8" s="262"/>
      <c r="O8" s="262"/>
      <c r="P8" s="262"/>
      <c r="Q8" s="262"/>
      <c r="R8" s="262"/>
      <c r="S8" s="262"/>
      <c r="T8" s="262"/>
      <c r="U8" s="262"/>
      <c r="V8" s="262"/>
      <c r="W8" s="262"/>
      <c r="X8" s="262"/>
    </row>
    <row r="9" spans="1:24" ht="10.5" customHeight="1" x14ac:dyDescent="0.15">
      <c r="B9" s="535"/>
      <c r="C9" s="535"/>
      <c r="D9" s="535"/>
      <c r="E9" s="535"/>
      <c r="F9" s="535"/>
      <c r="G9" s="535"/>
      <c r="H9" s="535"/>
      <c r="I9" s="156"/>
      <c r="J9" s="156"/>
      <c r="K9" s="156"/>
      <c r="L9" s="262"/>
      <c r="M9" s="262"/>
      <c r="N9" s="262"/>
      <c r="O9" s="262"/>
      <c r="P9" s="262"/>
      <c r="Q9" s="262"/>
      <c r="R9" s="262"/>
      <c r="S9" s="262"/>
      <c r="T9" s="262"/>
      <c r="U9" s="262"/>
      <c r="V9" s="262"/>
      <c r="W9" s="262"/>
      <c r="X9" s="262"/>
    </row>
    <row r="10" spans="1:24" ht="22.5" customHeight="1" x14ac:dyDescent="0.15">
      <c r="B10" s="535"/>
      <c r="C10" s="535"/>
      <c r="D10" s="535"/>
      <c r="E10" s="535"/>
      <c r="F10" s="535"/>
      <c r="G10" s="535"/>
      <c r="H10" s="535"/>
      <c r="I10" s="156"/>
      <c r="J10" s="156"/>
      <c r="K10" s="156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</row>
    <row r="11" spans="1:24" ht="14" customHeight="1" x14ac:dyDescent="0.15">
      <c r="B11" s="263"/>
      <c r="C11" s="263"/>
      <c r="D11" s="264"/>
      <c r="E11" s="264"/>
      <c r="F11" s="263"/>
      <c r="G11" s="263"/>
      <c r="H11" s="265"/>
      <c r="I11" s="266"/>
      <c r="J11" s="266"/>
      <c r="K11" s="266"/>
    </row>
    <row r="12" spans="1:24" s="267" customFormat="1" ht="29.25" customHeight="1" x14ac:dyDescent="0.2">
      <c r="B12" s="538" t="s">
        <v>18</v>
      </c>
      <c r="C12" s="538"/>
      <c r="D12" s="538"/>
      <c r="E12" s="546" t="str">
        <f>IF(Source!B14=1,"",VLOOKUP(Source!B14,Source!A16:D140,2,FALSE))</f>
        <v/>
      </c>
      <c r="F12" s="547"/>
      <c r="G12" s="547"/>
      <c r="H12" s="548"/>
      <c r="I12" s="268"/>
      <c r="J12" s="268"/>
      <c r="K12" s="268"/>
      <c r="L12" s="235"/>
      <c r="M12" s="235"/>
      <c r="N12" s="235"/>
      <c r="O12" s="235"/>
      <c r="P12" s="235"/>
      <c r="Q12" s="235"/>
      <c r="R12" s="235"/>
      <c r="S12" s="235"/>
      <c r="T12" s="235"/>
      <c r="U12" s="235"/>
      <c r="V12" s="235"/>
      <c r="W12" s="235"/>
      <c r="X12" s="235"/>
    </row>
    <row r="13" spans="1:24" s="267" customFormat="1" ht="6.75" customHeight="1" x14ac:dyDescent="0.2">
      <c r="B13" s="537"/>
      <c r="C13" s="537"/>
      <c r="D13" s="235"/>
      <c r="E13" s="235"/>
      <c r="F13" s="235"/>
      <c r="G13" s="235"/>
      <c r="H13" s="235"/>
      <c r="I13" s="235"/>
      <c r="J13" s="235"/>
      <c r="K13" s="235"/>
      <c r="L13" s="235"/>
      <c r="M13" s="235"/>
      <c r="N13" s="235"/>
      <c r="O13" s="235"/>
      <c r="P13" s="235"/>
      <c r="Q13" s="235"/>
      <c r="R13" s="235"/>
      <c r="S13" s="235"/>
      <c r="T13" s="235"/>
      <c r="U13" s="235"/>
      <c r="V13" s="235"/>
      <c r="W13" s="235"/>
      <c r="X13" s="235"/>
    </row>
    <row r="14" spans="1:24" s="267" customFormat="1" ht="27.75" customHeight="1" x14ac:dyDescent="0.2">
      <c r="B14" s="527" t="s">
        <v>19</v>
      </c>
      <c r="C14" s="527"/>
      <c r="D14" s="110"/>
      <c r="E14" s="388"/>
      <c r="F14" s="109"/>
      <c r="G14" s="109"/>
      <c r="H14" s="109"/>
      <c r="I14" s="109"/>
      <c r="J14" s="109"/>
      <c r="K14" s="269"/>
    </row>
    <row r="15" spans="1:24" s="270" customFormat="1" ht="6.75" customHeight="1" x14ac:dyDescent="0.15">
      <c r="B15" s="271"/>
      <c r="C15" s="271"/>
      <c r="D15" s="271"/>
      <c r="E15" s="271"/>
      <c r="F15" s="271"/>
      <c r="G15" s="271"/>
      <c r="H15" s="271"/>
      <c r="I15" s="271"/>
      <c r="J15" s="271"/>
      <c r="K15" s="266"/>
    </row>
    <row r="16" spans="1:24" s="267" customFormat="1" ht="30" customHeight="1" x14ac:dyDescent="0.2">
      <c r="B16" s="272" t="s">
        <v>20</v>
      </c>
      <c r="C16" s="273"/>
      <c r="D16" s="528"/>
      <c r="E16" s="529"/>
      <c r="F16" s="529"/>
      <c r="G16" s="529"/>
      <c r="H16" s="529"/>
      <c r="I16" s="274"/>
      <c r="J16" s="274"/>
      <c r="K16" s="274"/>
      <c r="L16" s="275"/>
      <c r="M16" s="275"/>
      <c r="N16" s="275"/>
      <c r="O16" s="275"/>
      <c r="P16" s="275"/>
      <c r="Q16" s="275"/>
      <c r="R16" s="275"/>
      <c r="S16" s="275"/>
      <c r="T16" s="275"/>
      <c r="U16" s="275"/>
      <c r="V16" s="275"/>
      <c r="W16" s="275"/>
      <c r="X16" s="269"/>
    </row>
    <row r="17" spans="2:24" s="278" customFormat="1" ht="6.75" customHeight="1" x14ac:dyDescent="0.2">
      <c r="B17" s="276"/>
      <c r="C17" s="277"/>
      <c r="D17" s="277"/>
      <c r="E17" s="277"/>
      <c r="F17" s="277"/>
      <c r="G17" s="277"/>
      <c r="H17" s="277"/>
      <c r="I17" s="277"/>
      <c r="J17" s="277"/>
      <c r="K17" s="269"/>
      <c r="L17" s="269"/>
      <c r="M17" s="269"/>
      <c r="N17" s="269"/>
      <c r="O17" s="269"/>
      <c r="P17" s="269"/>
      <c r="Q17" s="269"/>
      <c r="R17" s="269"/>
      <c r="S17" s="269"/>
      <c r="T17" s="269"/>
      <c r="U17" s="269"/>
      <c r="V17" s="269"/>
      <c r="W17" s="269"/>
      <c r="X17" s="269"/>
    </row>
    <row r="18" spans="2:24" s="267" customFormat="1" ht="26.25" customHeight="1" x14ac:dyDescent="0.2">
      <c r="B18" s="279" t="s">
        <v>33</v>
      </c>
      <c r="C18" s="389"/>
      <c r="D18" s="280" t="s">
        <v>64</v>
      </c>
      <c r="E18" s="433" t="str">
        <f>IF(Source!B14=1,"",VLOOKUP(Source!B14,Source!A16:E140,4,FALSE))</f>
        <v/>
      </c>
      <c r="F18" s="280" t="s">
        <v>34</v>
      </c>
      <c r="G18" s="530" t="str">
        <f>IF(Source!B14=1,"",VLOOKUP(Source!B14,Source!A16:E140,3,FALSE))</f>
        <v/>
      </c>
      <c r="H18" s="531"/>
      <c r="I18" s="281"/>
      <c r="J18" s="269"/>
      <c r="K18" s="269"/>
      <c r="L18" s="277"/>
      <c r="M18" s="282"/>
      <c r="N18" s="283"/>
      <c r="O18" s="277"/>
      <c r="P18" s="277"/>
      <c r="Q18" s="277"/>
      <c r="R18" s="277"/>
      <c r="S18" s="269"/>
      <c r="T18" s="269"/>
      <c r="U18" s="269"/>
      <c r="V18" s="269"/>
      <c r="W18" s="269"/>
      <c r="X18" s="269"/>
    </row>
    <row r="19" spans="2:24" s="270" customFormat="1" ht="6.75" customHeight="1" x14ac:dyDescent="0.15">
      <c r="B19" s="271"/>
      <c r="C19" s="271"/>
      <c r="D19" s="271"/>
      <c r="E19" s="271"/>
      <c r="F19" s="271"/>
      <c r="G19" s="271"/>
      <c r="H19" s="271"/>
      <c r="I19" s="281"/>
      <c r="J19" s="271"/>
      <c r="K19" s="266"/>
    </row>
    <row r="20" spans="2:24" s="267" customFormat="1" ht="26.25" customHeight="1" x14ac:dyDescent="0.2">
      <c r="B20" s="284" t="s">
        <v>21</v>
      </c>
      <c r="C20" s="396"/>
      <c r="D20" s="285" t="s">
        <v>22</v>
      </c>
      <c r="E20" s="397"/>
      <c r="F20" s="286" t="s">
        <v>23</v>
      </c>
      <c r="G20" s="398"/>
      <c r="I20" s="281"/>
      <c r="J20" s="269"/>
      <c r="K20" s="269"/>
      <c r="L20" s="541"/>
      <c r="M20" s="542"/>
      <c r="N20" s="287"/>
      <c r="O20" s="287"/>
      <c r="R20" s="287"/>
    </row>
    <row r="21" spans="2:24" s="267" customFormat="1" ht="18" customHeight="1" x14ac:dyDescent="0.2">
      <c r="B21" s="288"/>
      <c r="C21" s="288"/>
      <c r="D21" s="289"/>
      <c r="E21" s="290"/>
      <c r="F21" s="290"/>
      <c r="G21" s="290"/>
      <c r="H21" s="289"/>
      <c r="I21" s="290"/>
      <c r="J21" s="290"/>
      <c r="K21" s="269"/>
    </row>
    <row r="22" spans="2:24" s="267" customFormat="1" ht="6.75" customHeight="1" x14ac:dyDescent="0.2">
      <c r="B22" s="291"/>
      <c r="C22" s="292"/>
      <c r="D22" s="291"/>
      <c r="E22" s="293"/>
      <c r="F22" s="293"/>
      <c r="G22" s="293"/>
      <c r="H22" s="291"/>
      <c r="I22" s="294"/>
      <c r="J22" s="294"/>
      <c r="K22" s="269"/>
    </row>
    <row r="23" spans="2:24" s="267" customFormat="1" ht="36.75" customHeight="1" x14ac:dyDescent="0.2">
      <c r="B23" s="295" t="s">
        <v>28</v>
      </c>
      <c r="C23" s="296"/>
      <c r="D23" s="296"/>
      <c r="E23" s="297"/>
      <c r="F23" s="297"/>
      <c r="I23" s="297"/>
      <c r="N23" s="298"/>
      <c r="O23" s="299"/>
      <c r="P23" s="299"/>
      <c r="Q23" s="299"/>
      <c r="R23" s="299"/>
      <c r="S23" s="299"/>
      <c r="T23" s="299"/>
      <c r="U23" s="299"/>
      <c r="V23" s="299"/>
      <c r="W23" s="299"/>
    </row>
    <row r="24" spans="2:24" s="267" customFormat="1" ht="26.25" customHeight="1" x14ac:dyDescent="0.2">
      <c r="B24" s="300"/>
      <c r="C24" s="300"/>
      <c r="D24" s="300"/>
      <c r="E24" s="297"/>
      <c r="F24" s="532"/>
      <c r="G24" s="533"/>
      <c r="H24" s="534"/>
      <c r="I24" s="297"/>
      <c r="J24" s="543"/>
      <c r="K24" s="543"/>
    </row>
    <row r="25" spans="2:24" s="267" customFormat="1" ht="25.5" customHeight="1" x14ac:dyDescent="0.2">
      <c r="B25" s="301"/>
      <c r="C25" s="301"/>
      <c r="D25" s="301"/>
      <c r="E25" s="297"/>
      <c r="F25" s="302"/>
      <c r="G25" s="302"/>
      <c r="H25" s="302"/>
      <c r="I25" s="297"/>
      <c r="J25" s="297"/>
    </row>
    <row r="26" spans="2:24" s="267" customFormat="1" ht="28.5" customHeight="1" x14ac:dyDescent="0.2">
      <c r="B26" s="538" t="s">
        <v>35</v>
      </c>
      <c r="C26" s="538"/>
      <c r="D26" s="303"/>
      <c r="E26" s="285" t="s">
        <v>331</v>
      </c>
      <c r="F26" s="522"/>
      <c r="G26" s="523"/>
      <c r="H26" s="524"/>
      <c r="I26" s="304"/>
      <c r="J26" s="299"/>
      <c r="M26" s="305"/>
      <c r="N26" s="278"/>
    </row>
    <row r="27" spans="2:24" s="267" customFormat="1" ht="23.25" customHeight="1" x14ac:dyDescent="0.2">
      <c r="B27" s="306"/>
      <c r="C27" s="306"/>
      <c r="D27" s="303"/>
      <c r="E27" s="307"/>
      <c r="F27" s="308"/>
      <c r="G27" s="307"/>
      <c r="H27" s="308"/>
      <c r="I27" s="304"/>
      <c r="J27" s="299"/>
      <c r="M27" s="305"/>
      <c r="N27" s="278"/>
    </row>
    <row r="28" spans="2:24" s="267" customFormat="1" ht="32.25" customHeight="1" x14ac:dyDescent="0.2">
      <c r="B28" s="288"/>
      <c r="C28" s="279" t="s">
        <v>33</v>
      </c>
      <c r="D28" s="389"/>
      <c r="E28" s="285" t="s">
        <v>64</v>
      </c>
      <c r="F28" s="385"/>
      <c r="G28" s="285" t="s">
        <v>65</v>
      </c>
      <c r="H28" s="385"/>
      <c r="I28" s="294"/>
      <c r="J28" s="294"/>
    </row>
    <row r="29" spans="2:24" ht="27" customHeight="1" x14ac:dyDescent="0.15">
      <c r="B29" s="521" t="s">
        <v>332</v>
      </c>
      <c r="C29" s="521"/>
      <c r="D29" s="521"/>
      <c r="E29" s="309"/>
      <c r="F29" s="309"/>
      <c r="G29" s="309"/>
    </row>
    <row r="30" spans="2:24" ht="33.75" customHeight="1" x14ac:dyDescent="0.15">
      <c r="B30" s="525" t="s">
        <v>62</v>
      </c>
      <c r="C30" s="525"/>
      <c r="D30" s="525"/>
      <c r="E30" s="526"/>
      <c r="F30" s="401"/>
      <c r="G30" s="310" t="s">
        <v>333</v>
      </c>
      <c r="H30" s="402"/>
      <c r="I30" s="311"/>
      <c r="J30" s="312"/>
    </row>
    <row r="31" spans="2:24" ht="6.75" customHeight="1" x14ac:dyDescent="0.15">
      <c r="B31" s="313"/>
      <c r="C31" s="313"/>
      <c r="D31" s="313"/>
      <c r="E31" s="314"/>
      <c r="F31" s="312"/>
      <c r="G31" s="311"/>
      <c r="H31" s="312"/>
      <c r="I31" s="311"/>
      <c r="J31" s="312"/>
    </row>
    <row r="32" spans="2:24" ht="29.25" customHeight="1" x14ac:dyDescent="0.15">
      <c r="B32" s="525" t="s">
        <v>63</v>
      </c>
      <c r="C32" s="525"/>
      <c r="D32" s="525"/>
      <c r="E32" s="526"/>
      <c r="F32" s="399"/>
      <c r="G32" s="266"/>
      <c r="H32" s="266"/>
      <c r="I32" s="266"/>
      <c r="K32" s="315"/>
      <c r="L32" s="316"/>
      <c r="M32" s="317"/>
      <c r="N32" s="318"/>
      <c r="O32" s="318"/>
    </row>
    <row r="33" spans="1:24" ht="6.75" customHeight="1" x14ac:dyDescent="0.15">
      <c r="B33" s="319"/>
      <c r="C33" s="319"/>
      <c r="D33" s="319"/>
      <c r="E33" s="319"/>
      <c r="F33" s="320"/>
      <c r="G33" s="266"/>
      <c r="H33" s="266"/>
      <c r="I33" s="266"/>
      <c r="K33" s="315"/>
      <c r="L33" s="316"/>
      <c r="M33" s="317"/>
      <c r="N33" s="318"/>
      <c r="O33" s="318"/>
    </row>
    <row r="34" spans="1:24" ht="30.75" customHeight="1" x14ac:dyDescent="0.15">
      <c r="B34" s="321" t="s">
        <v>314</v>
      </c>
      <c r="C34" s="322"/>
      <c r="D34" s="322"/>
      <c r="E34" s="322"/>
      <c r="F34" s="399"/>
      <c r="G34" s="312"/>
      <c r="H34" s="322"/>
      <c r="I34" s="266"/>
      <c r="K34" s="323"/>
      <c r="L34" s="317"/>
      <c r="M34" s="317"/>
      <c r="N34" s="317"/>
      <c r="O34" s="317"/>
    </row>
    <row r="35" spans="1:24" ht="8.25" customHeight="1" x14ac:dyDescent="0.15">
      <c r="E35" s="266"/>
      <c r="F35" s="324"/>
      <c r="G35" s="324"/>
      <c r="H35" s="266"/>
      <c r="I35" s="324"/>
      <c r="K35" s="325"/>
      <c r="L35" s="317"/>
      <c r="M35" s="317"/>
      <c r="N35" s="317"/>
      <c r="O35" s="317"/>
    </row>
    <row r="36" spans="1:24" ht="33.75" customHeight="1" x14ac:dyDescent="0.15">
      <c r="B36" s="326" t="s">
        <v>61</v>
      </c>
      <c r="C36" s="327"/>
      <c r="D36" s="328"/>
      <c r="E36" s="328"/>
      <c r="F36" s="328"/>
      <c r="G36" s="544"/>
      <c r="H36" s="545"/>
      <c r="I36" s="328"/>
      <c r="J36" s="328"/>
      <c r="K36" s="266"/>
    </row>
    <row r="37" spans="1:24" ht="4.5" customHeight="1" x14ac:dyDescent="0.15">
      <c r="B37" s="329"/>
      <c r="C37" s="329"/>
      <c r="D37" s="330"/>
      <c r="E37" s="330"/>
      <c r="F37" s="330"/>
      <c r="G37" s="330"/>
      <c r="H37" s="330"/>
      <c r="I37" s="330"/>
      <c r="J37" s="330"/>
      <c r="K37" s="266"/>
    </row>
    <row r="38" spans="1:24" ht="27.75" customHeight="1" x14ac:dyDescent="0.15">
      <c r="B38" s="539" t="s">
        <v>24</v>
      </c>
      <c r="C38" s="539"/>
      <c r="D38" s="516"/>
      <c r="E38" s="517"/>
      <c r="F38" s="517"/>
      <c r="G38" s="517"/>
      <c r="H38" s="517"/>
      <c r="I38" s="331"/>
      <c r="J38" s="331"/>
      <c r="K38" s="331"/>
      <c r="L38" s="331"/>
      <c r="M38" s="331"/>
      <c r="N38" s="331"/>
      <c r="O38" s="331"/>
      <c r="P38" s="331"/>
      <c r="Q38" s="331"/>
      <c r="R38" s="331"/>
      <c r="S38" s="331"/>
      <c r="T38" s="331"/>
      <c r="U38" s="331"/>
      <c r="V38" s="331"/>
      <c r="W38" s="331"/>
      <c r="X38" s="266"/>
    </row>
    <row r="39" spans="1:24" ht="16.5" customHeight="1" x14ac:dyDescent="0.15">
      <c r="B39" s="540"/>
      <c r="C39" s="540"/>
      <c r="D39" s="331"/>
      <c r="E39" s="331"/>
      <c r="F39" s="331"/>
      <c r="G39" s="331"/>
      <c r="H39" s="331"/>
      <c r="I39" s="331"/>
      <c r="J39" s="331"/>
      <c r="K39" s="331"/>
      <c r="L39" s="331"/>
      <c r="M39" s="331"/>
      <c r="N39" s="331"/>
      <c r="O39" s="331"/>
      <c r="P39" s="331"/>
      <c r="Q39" s="331"/>
      <c r="R39" s="331"/>
      <c r="S39" s="331"/>
      <c r="T39" s="331"/>
      <c r="U39" s="331"/>
      <c r="V39" s="331"/>
      <c r="W39" s="331"/>
      <c r="X39" s="266"/>
    </row>
    <row r="40" spans="1:24" ht="27.75" customHeight="1" x14ac:dyDescent="0.15">
      <c r="A40" s="332"/>
      <c r="B40" s="521" t="s">
        <v>27</v>
      </c>
      <c r="C40" s="521"/>
      <c r="D40" s="516"/>
      <c r="E40" s="517"/>
      <c r="F40" s="517"/>
      <c r="G40" s="517"/>
      <c r="H40" s="517"/>
      <c r="I40" s="333"/>
      <c r="J40" s="333"/>
      <c r="K40" s="333"/>
      <c r="L40" s="333"/>
      <c r="M40" s="333"/>
      <c r="N40" s="333"/>
      <c r="O40" s="333"/>
      <c r="P40" s="333"/>
      <c r="Q40" s="333"/>
      <c r="R40" s="333"/>
      <c r="S40" s="333"/>
      <c r="T40" s="333"/>
      <c r="U40" s="333"/>
      <c r="V40" s="333"/>
      <c r="W40" s="333"/>
      <c r="X40" s="266"/>
    </row>
    <row r="41" spans="1:24" ht="15.75" customHeight="1" x14ac:dyDescent="0.15">
      <c r="A41" s="332"/>
      <c r="B41" s="317"/>
      <c r="C41" s="317"/>
      <c r="D41" s="229"/>
      <c r="E41" s="229"/>
      <c r="F41" s="229"/>
      <c r="G41" s="229"/>
      <c r="H41" s="334"/>
      <c r="I41" s="266"/>
      <c r="J41" s="266"/>
      <c r="K41" s="266"/>
    </row>
    <row r="42" spans="1:24" ht="27" customHeight="1" x14ac:dyDescent="0.15">
      <c r="A42" s="332"/>
      <c r="B42" s="284" t="s">
        <v>25</v>
      </c>
      <c r="C42" s="335"/>
      <c r="D42" s="336"/>
      <c r="E42" s="516"/>
      <c r="F42" s="517"/>
      <c r="G42" s="517"/>
      <c r="H42" s="518"/>
      <c r="I42" s="333"/>
      <c r="J42" s="333"/>
      <c r="K42" s="333"/>
      <c r="L42" s="333"/>
      <c r="M42" s="333"/>
      <c r="N42" s="333"/>
      <c r="O42" s="333"/>
      <c r="P42" s="333"/>
      <c r="Q42" s="333"/>
      <c r="R42" s="333"/>
      <c r="S42" s="333"/>
      <c r="T42" s="333"/>
      <c r="U42" s="333"/>
      <c r="V42" s="333"/>
      <c r="W42" s="333"/>
      <c r="X42" s="270"/>
    </row>
    <row r="43" spans="1:24" ht="26.25" customHeight="1" x14ac:dyDescent="0.15">
      <c r="A43" s="337"/>
      <c r="B43" s="521" t="s">
        <v>26</v>
      </c>
      <c r="C43" s="521"/>
      <c r="D43" s="521"/>
      <c r="E43" s="333"/>
      <c r="F43" s="333"/>
      <c r="G43" s="333"/>
      <c r="H43" s="333"/>
      <c r="I43" s="333"/>
      <c r="J43" s="333"/>
      <c r="K43" s="265"/>
    </row>
    <row r="44" spans="1:24" ht="30" customHeight="1" x14ac:dyDescent="0.15">
      <c r="A44" s="337"/>
      <c r="B44" s="521" t="s">
        <v>472</v>
      </c>
      <c r="C44" s="521"/>
      <c r="D44" s="521"/>
      <c r="E44" s="422"/>
      <c r="F44" s="338"/>
      <c r="G44" s="338"/>
      <c r="H44" s="338"/>
      <c r="I44" s="338"/>
      <c r="J44" s="338"/>
      <c r="K44" s="265"/>
    </row>
    <row r="45" spans="1:24" ht="6.75" customHeight="1" x14ac:dyDescent="0.15">
      <c r="A45" s="337"/>
      <c r="B45" s="339"/>
      <c r="C45" s="339"/>
      <c r="D45" s="339"/>
      <c r="E45" s="340"/>
      <c r="F45" s="338"/>
      <c r="G45" s="338"/>
      <c r="H45" s="338"/>
      <c r="I45" s="338"/>
      <c r="J45" s="338"/>
      <c r="K45" s="265"/>
    </row>
    <row r="46" spans="1:24" ht="30" customHeight="1" x14ac:dyDescent="0.15">
      <c r="A46" s="337"/>
      <c r="B46" s="538" t="s">
        <v>29</v>
      </c>
      <c r="C46" s="538"/>
      <c r="D46" s="229"/>
      <c r="E46" s="229"/>
      <c r="F46" s="229"/>
      <c r="G46" s="229"/>
      <c r="H46" s="334"/>
      <c r="I46" s="265"/>
      <c r="J46" s="265"/>
      <c r="K46" s="265"/>
    </row>
    <row r="47" spans="1:24" s="347" customFormat="1" ht="27.75" customHeight="1" x14ac:dyDescent="0.15">
      <c r="A47" s="341"/>
      <c r="B47" s="342" t="s">
        <v>317</v>
      </c>
      <c r="C47" s="343"/>
      <c r="D47" s="344"/>
      <c r="E47" s="344"/>
      <c r="F47" s="344"/>
      <c r="G47" s="519"/>
      <c r="H47" s="520"/>
      <c r="I47" s="345"/>
      <c r="J47" s="345"/>
      <c r="K47" s="346"/>
    </row>
    <row r="48" spans="1:24" ht="22.5" customHeight="1" x14ac:dyDescent="0.15">
      <c r="A48" s="332"/>
      <c r="B48" s="348" t="str">
        <f>"♦ Compte-t-on parmi ses membres un représentant du " &amp; (Source!K9) &amp; " ?"</f>
        <v>♦ Compte-t-on parmi ses membres un représentant du MEAE ?</v>
      </c>
      <c r="C48" s="349"/>
      <c r="D48" s="350"/>
      <c r="E48" s="350"/>
      <c r="F48" s="350"/>
      <c r="I48" s="351"/>
      <c r="J48" s="351"/>
      <c r="K48" s="351"/>
    </row>
    <row r="49" spans="1:24" ht="3.75" customHeight="1" x14ac:dyDescent="0.15">
      <c r="A49" s="332"/>
      <c r="B49" s="352"/>
      <c r="C49" s="349"/>
      <c r="D49" s="350"/>
      <c r="E49" s="350"/>
      <c r="F49" s="350"/>
      <c r="G49" s="350"/>
      <c r="H49" s="350"/>
      <c r="I49" s="351"/>
      <c r="J49" s="351"/>
      <c r="K49" s="351"/>
    </row>
    <row r="50" spans="1:24" ht="26.25" customHeight="1" x14ac:dyDescent="0.15">
      <c r="A50" s="353"/>
      <c r="B50" s="342" t="s">
        <v>318</v>
      </c>
      <c r="C50" s="354"/>
      <c r="D50" s="355"/>
      <c r="E50" s="355"/>
      <c r="F50" s="516"/>
      <c r="G50" s="517"/>
      <c r="H50" s="518"/>
      <c r="I50" s="312"/>
      <c r="J50" s="312"/>
      <c r="K50" s="312"/>
      <c r="L50" s="536"/>
      <c r="M50" s="536"/>
      <c r="N50" s="536"/>
      <c r="O50" s="536"/>
      <c r="P50" s="536"/>
      <c r="Q50" s="536"/>
      <c r="R50" s="536"/>
      <c r="S50" s="536"/>
      <c r="T50" s="536"/>
      <c r="U50" s="536"/>
      <c r="V50" s="536"/>
      <c r="W50" s="536"/>
      <c r="X50" s="266"/>
    </row>
    <row r="51" spans="1:24" ht="3.75" customHeight="1" x14ac:dyDescent="0.15">
      <c r="A51" s="353"/>
      <c r="B51" s="317"/>
      <c r="C51" s="324"/>
      <c r="D51" s="356"/>
      <c r="E51" s="357"/>
      <c r="F51" s="357"/>
      <c r="G51" s="357"/>
      <c r="H51" s="357"/>
      <c r="I51" s="357"/>
      <c r="J51" s="357"/>
      <c r="K51" s="266"/>
      <c r="L51" s="266"/>
      <c r="M51" s="266"/>
      <c r="N51" s="266"/>
      <c r="O51" s="266"/>
      <c r="P51" s="266"/>
      <c r="Q51" s="266"/>
      <c r="R51" s="266"/>
      <c r="S51" s="266"/>
      <c r="T51" s="266"/>
      <c r="U51" s="266"/>
      <c r="V51" s="266"/>
      <c r="W51" s="266"/>
      <c r="X51" s="266"/>
    </row>
    <row r="52" spans="1:24" s="270" customFormat="1" ht="27" customHeight="1" x14ac:dyDescent="0.25">
      <c r="A52" s="358"/>
      <c r="B52" s="359"/>
      <c r="C52" s="359"/>
      <c r="D52" s="360"/>
      <c r="E52" s="361"/>
      <c r="F52" s="516"/>
      <c r="G52" s="517"/>
      <c r="H52" s="518"/>
      <c r="I52" s="362"/>
      <c r="J52" s="362"/>
      <c r="K52" s="362"/>
      <c r="L52" s="536"/>
      <c r="M52" s="536"/>
      <c r="N52" s="536"/>
      <c r="O52" s="536"/>
      <c r="P52" s="536"/>
      <c r="Q52" s="536"/>
      <c r="R52" s="536"/>
      <c r="S52" s="536"/>
      <c r="T52" s="536"/>
      <c r="U52" s="536"/>
      <c r="V52" s="536"/>
      <c r="W52" s="536"/>
      <c r="X52" s="266"/>
    </row>
    <row r="53" spans="1:24" s="317" customFormat="1" ht="30.75" customHeight="1" x14ac:dyDescent="0.15">
      <c r="B53" s="521" t="s">
        <v>69</v>
      </c>
      <c r="C53" s="521"/>
      <c r="D53" s="521"/>
      <c r="E53" s="521"/>
      <c r="I53" s="363"/>
      <c r="J53" s="324"/>
      <c r="K53" s="324"/>
      <c r="L53" s="324"/>
      <c r="M53" s="324"/>
      <c r="N53" s="324"/>
      <c r="O53" s="324"/>
      <c r="P53" s="324"/>
      <c r="Q53" s="324"/>
      <c r="R53" s="324"/>
      <c r="S53" s="324"/>
      <c r="T53" s="324"/>
      <c r="U53" s="324"/>
      <c r="V53" s="324"/>
      <c r="W53" s="324"/>
      <c r="X53" s="324"/>
    </row>
    <row r="54" spans="1:24" s="317" customFormat="1" ht="30" customHeight="1" x14ac:dyDescent="0.15">
      <c r="B54" s="364"/>
      <c r="C54" s="365" t="s">
        <v>66</v>
      </c>
      <c r="D54" s="322"/>
      <c r="E54" s="322"/>
      <c r="G54" s="386"/>
      <c r="H54" s="366" t="s">
        <v>12</v>
      </c>
      <c r="I54" s="363"/>
      <c r="J54" s="367"/>
      <c r="K54" s="368"/>
      <c r="L54" s="324"/>
      <c r="M54" s="324"/>
      <c r="N54" s="324"/>
      <c r="O54" s="324"/>
      <c r="P54" s="324"/>
      <c r="Q54" s="324"/>
      <c r="R54" s="324"/>
      <c r="S54" s="324"/>
      <c r="T54" s="324"/>
      <c r="U54" s="324"/>
      <c r="V54" s="324"/>
      <c r="W54" s="324"/>
      <c r="X54" s="324"/>
    </row>
    <row r="55" spans="1:24" s="359" customFormat="1" ht="3.75" customHeight="1" x14ac:dyDescent="0.15">
      <c r="B55" s="369"/>
      <c r="C55" s="370"/>
      <c r="D55" s="370"/>
      <c r="E55" s="370"/>
      <c r="G55" s="367"/>
      <c r="H55" s="371"/>
      <c r="I55" s="324"/>
      <c r="J55" s="367"/>
      <c r="K55" s="368"/>
      <c r="L55" s="324"/>
      <c r="M55" s="324"/>
      <c r="N55" s="324"/>
      <c r="O55" s="324"/>
      <c r="P55" s="324"/>
      <c r="Q55" s="324"/>
      <c r="R55" s="324"/>
      <c r="S55" s="324"/>
      <c r="T55" s="324"/>
      <c r="U55" s="324"/>
      <c r="V55" s="324"/>
      <c r="W55" s="324"/>
      <c r="X55" s="324"/>
    </row>
    <row r="56" spans="1:24" s="317" customFormat="1" ht="26.25" customHeight="1" x14ac:dyDescent="0.25">
      <c r="C56" s="372" t="s">
        <v>36</v>
      </c>
      <c r="D56" s="373"/>
      <c r="E56" s="516"/>
      <c r="F56" s="517"/>
      <c r="G56" s="517"/>
      <c r="H56" s="518"/>
      <c r="I56" s="362"/>
      <c r="J56" s="362"/>
      <c r="K56" s="362"/>
      <c r="L56" s="374"/>
      <c r="M56" s="374"/>
      <c r="N56" s="374"/>
      <c r="O56" s="374"/>
      <c r="P56" s="374"/>
      <c r="Q56" s="374"/>
      <c r="R56" s="374"/>
      <c r="S56" s="374"/>
      <c r="T56" s="374"/>
      <c r="U56" s="374"/>
      <c r="V56" s="374"/>
      <c r="W56" s="374"/>
      <c r="X56" s="324"/>
    </row>
    <row r="57" spans="1:24" s="317" customFormat="1" ht="4.5" customHeight="1" x14ac:dyDescent="0.25">
      <c r="C57" s="373"/>
      <c r="D57" s="373"/>
      <c r="E57" s="375"/>
      <c r="F57" s="375"/>
      <c r="G57" s="375"/>
      <c r="H57" s="375"/>
      <c r="I57" s="362"/>
      <c r="J57" s="362"/>
      <c r="K57" s="362"/>
      <c r="L57" s="374"/>
      <c r="M57" s="374"/>
      <c r="N57" s="374"/>
      <c r="O57" s="374"/>
      <c r="P57" s="374"/>
      <c r="Q57" s="374"/>
      <c r="R57" s="374"/>
      <c r="S57" s="374"/>
      <c r="T57" s="374"/>
      <c r="U57" s="374"/>
      <c r="V57" s="374"/>
      <c r="W57" s="374"/>
      <c r="X57" s="324"/>
    </row>
    <row r="58" spans="1:24" s="317" customFormat="1" ht="28.5" customHeight="1" x14ac:dyDescent="0.15">
      <c r="C58" s="365" t="s">
        <v>67</v>
      </c>
      <c r="D58" s="322"/>
      <c r="E58" s="322"/>
      <c r="F58" s="374"/>
      <c r="G58" s="387"/>
      <c r="H58" s="366" t="s">
        <v>12</v>
      </c>
      <c r="I58" s="363"/>
      <c r="J58" s="367"/>
      <c r="K58" s="368"/>
    </row>
    <row r="59" spans="1:24" s="317" customFormat="1" ht="4.5" customHeight="1" x14ac:dyDescent="0.15">
      <c r="C59" s="322"/>
      <c r="D59" s="322"/>
      <c r="E59" s="370"/>
      <c r="F59" s="374"/>
      <c r="G59" s="376"/>
      <c r="H59" s="366"/>
      <c r="I59" s="363"/>
      <c r="J59" s="367"/>
      <c r="K59" s="368"/>
    </row>
    <row r="60" spans="1:24" s="317" customFormat="1" ht="26.25" customHeight="1" x14ac:dyDescent="0.25">
      <c r="C60" s="372" t="s">
        <v>36</v>
      </c>
      <c r="D60" s="373"/>
      <c r="E60" s="516"/>
      <c r="F60" s="517"/>
      <c r="G60" s="517"/>
      <c r="H60" s="517"/>
      <c r="I60" s="362"/>
      <c r="J60" s="362"/>
      <c r="K60" s="362"/>
      <c r="L60" s="374"/>
      <c r="M60" s="374"/>
      <c r="N60" s="374"/>
      <c r="O60" s="374"/>
      <c r="P60" s="374"/>
      <c r="Q60" s="374"/>
      <c r="R60" s="374"/>
      <c r="S60" s="374"/>
      <c r="T60" s="374"/>
      <c r="U60" s="374"/>
      <c r="V60" s="374"/>
      <c r="W60" s="374"/>
      <c r="X60" s="324"/>
    </row>
    <row r="61" spans="1:24" s="359" customFormat="1" ht="6" customHeight="1" x14ac:dyDescent="0.25">
      <c r="C61" s="377"/>
      <c r="D61" s="377"/>
      <c r="E61" s="378"/>
      <c r="F61" s="378"/>
      <c r="G61" s="378"/>
      <c r="H61" s="378"/>
      <c r="I61" s="362"/>
      <c r="J61" s="362"/>
      <c r="K61" s="362"/>
      <c r="L61" s="374"/>
      <c r="M61" s="374"/>
      <c r="N61" s="374"/>
      <c r="O61" s="374"/>
      <c r="P61" s="374"/>
      <c r="Q61" s="374"/>
      <c r="R61" s="374"/>
      <c r="S61" s="374"/>
      <c r="T61" s="374"/>
      <c r="U61" s="374"/>
      <c r="V61" s="374"/>
      <c r="W61" s="374"/>
      <c r="X61" s="324"/>
    </row>
    <row r="62" spans="1:24" s="317" customFormat="1" ht="30" customHeight="1" x14ac:dyDescent="0.15">
      <c r="D62" s="374"/>
      <c r="E62" s="374"/>
      <c r="F62" s="379" t="s">
        <v>68</v>
      </c>
      <c r="G62" s="380">
        <f>G54+G58</f>
        <v>0</v>
      </c>
      <c r="H62" s="366" t="s">
        <v>12</v>
      </c>
      <c r="I62" s="363"/>
      <c r="J62" s="381"/>
      <c r="K62" s="368"/>
    </row>
    <row r="63" spans="1:24" s="317" customFormat="1" ht="24.75" customHeight="1" x14ac:dyDescent="0.15">
      <c r="S63" s="382"/>
      <c r="T63" s="382"/>
      <c r="U63" s="382"/>
    </row>
    <row r="64" spans="1:24" s="317" customFormat="1" ht="23.25" customHeight="1" x14ac:dyDescent="0.15"/>
    <row r="65" spans="2:10" s="317" customFormat="1" ht="23.25" customHeight="1" x14ac:dyDescent="0.2">
      <c r="B65" s="316"/>
      <c r="H65" s="383"/>
      <c r="I65" s="324"/>
      <c r="J65" s="384"/>
    </row>
    <row r="66" spans="2:10" s="317" customFormat="1" ht="23.25" customHeight="1" x14ac:dyDescent="0.15"/>
    <row r="67" spans="2:10" s="317" customFormat="1" ht="23.25" customHeight="1" x14ac:dyDescent="0.15"/>
    <row r="68" spans="2:10" s="317" customFormat="1" ht="23.25" customHeight="1" x14ac:dyDescent="0.15"/>
    <row r="69" spans="2:10" s="317" customFormat="1" ht="23.25" customHeight="1" x14ac:dyDescent="0.15"/>
    <row r="70" spans="2:10" s="317" customFormat="1" ht="23.25" customHeight="1" x14ac:dyDescent="0.15"/>
    <row r="71" spans="2:10" s="317" customFormat="1" ht="23.25" customHeight="1" x14ac:dyDescent="0.15"/>
    <row r="72" spans="2:10" s="317" customFormat="1" ht="23.25" customHeight="1" x14ac:dyDescent="0.15"/>
    <row r="73" spans="2:10" s="317" customFormat="1" ht="23.25" customHeight="1" x14ac:dyDescent="0.15"/>
    <row r="74" spans="2:10" s="317" customFormat="1" ht="23.25" customHeight="1" x14ac:dyDescent="0.15"/>
    <row r="75" spans="2:10" s="317" customFormat="1" ht="23.25" customHeight="1" x14ac:dyDescent="0.15"/>
    <row r="76" spans="2:10" s="317" customFormat="1" ht="23.25" customHeight="1" x14ac:dyDescent="0.15"/>
    <row r="77" spans="2:10" s="317" customFormat="1" ht="23.25" customHeight="1" x14ac:dyDescent="0.15"/>
    <row r="78" spans="2:10" s="317" customFormat="1" ht="23.25" customHeight="1" x14ac:dyDescent="0.15"/>
    <row r="79" spans="2:10" s="317" customFormat="1" ht="23.25" customHeight="1" x14ac:dyDescent="0.15"/>
    <row r="80" spans="2:10" s="317" customFormat="1" ht="23.25" customHeight="1" x14ac:dyDescent="0.15"/>
    <row r="81" s="317" customFormat="1" ht="23.25" customHeight="1" x14ac:dyDescent="0.15"/>
    <row r="82" s="317" customFormat="1" ht="23.25" customHeight="1" x14ac:dyDescent="0.15"/>
    <row r="83" s="317" customFormat="1" ht="23.25" customHeight="1" x14ac:dyDescent="0.15"/>
    <row r="84" s="317" customFormat="1" ht="23.25" customHeight="1" x14ac:dyDescent="0.15"/>
    <row r="85" s="317" customFormat="1" ht="23.25" customHeight="1" x14ac:dyDescent="0.15"/>
    <row r="86" s="317" customFormat="1" ht="23.25" customHeight="1" x14ac:dyDescent="0.15"/>
    <row r="87" s="317" customFormat="1" ht="23.25" customHeight="1" x14ac:dyDescent="0.15"/>
    <row r="88" s="317" customFormat="1" ht="23.25" customHeight="1" x14ac:dyDescent="0.15"/>
    <row r="89" s="317" customFormat="1" ht="23.25" customHeight="1" x14ac:dyDescent="0.15"/>
    <row r="90" s="317" customFormat="1" ht="23.25" customHeight="1" x14ac:dyDescent="0.15"/>
    <row r="91" s="317" customFormat="1" ht="23.25" customHeight="1" x14ac:dyDescent="0.15"/>
    <row r="92" s="317" customFormat="1" ht="23.25" customHeight="1" x14ac:dyDescent="0.15"/>
    <row r="93" s="317" customFormat="1" ht="23.25" customHeight="1" x14ac:dyDescent="0.15"/>
    <row r="94" s="317" customFormat="1" ht="23.25" customHeight="1" x14ac:dyDescent="0.15"/>
    <row r="95" s="317" customFormat="1" ht="23.25" customHeight="1" x14ac:dyDescent="0.15"/>
    <row r="96" s="317" customFormat="1" ht="23.25" customHeight="1" x14ac:dyDescent="0.15"/>
    <row r="97" s="317" customFormat="1" ht="23.25" customHeight="1" x14ac:dyDescent="0.15"/>
    <row r="98" s="317" customFormat="1" ht="23.25" customHeight="1" x14ac:dyDescent="0.15"/>
    <row r="99" s="317" customFormat="1" ht="23.25" customHeight="1" x14ac:dyDescent="0.15"/>
    <row r="100" s="317" customFormat="1" ht="23.25" customHeight="1" x14ac:dyDescent="0.15"/>
    <row r="101" s="317" customFormat="1" ht="23.25" customHeight="1" x14ac:dyDescent="0.15"/>
    <row r="102" s="317" customFormat="1" ht="23.25" customHeight="1" x14ac:dyDescent="0.15"/>
    <row r="103" s="317" customFormat="1" ht="23.25" customHeight="1" x14ac:dyDescent="0.15"/>
    <row r="104" s="317" customFormat="1" ht="23.25" customHeight="1" x14ac:dyDescent="0.15"/>
    <row r="105" s="317" customFormat="1" ht="23.25" customHeight="1" x14ac:dyDescent="0.15"/>
    <row r="106" s="317" customFormat="1" ht="23.25" customHeight="1" x14ac:dyDescent="0.15"/>
    <row r="107" s="317" customFormat="1" ht="23.25" customHeight="1" x14ac:dyDescent="0.15"/>
    <row r="108" s="317" customFormat="1" ht="23.25" customHeight="1" x14ac:dyDescent="0.15"/>
    <row r="109" s="317" customFormat="1" ht="23.25" customHeight="1" x14ac:dyDescent="0.15"/>
    <row r="110" s="317" customFormat="1" ht="23.25" customHeight="1" x14ac:dyDescent="0.15"/>
    <row r="111" s="317" customFormat="1" ht="23.25" customHeight="1" x14ac:dyDescent="0.15"/>
    <row r="112" s="317" customFormat="1" ht="23.25" customHeight="1" x14ac:dyDescent="0.15"/>
    <row r="113" s="317" customFormat="1" ht="23.25" customHeight="1" x14ac:dyDescent="0.15"/>
    <row r="114" s="317" customFormat="1" ht="23.25" customHeight="1" x14ac:dyDescent="0.15"/>
    <row r="115" s="317" customFormat="1" ht="23.25" customHeight="1" x14ac:dyDescent="0.15"/>
    <row r="116" s="317" customFormat="1" ht="23.25" customHeight="1" x14ac:dyDescent="0.15"/>
    <row r="117" s="317" customFormat="1" ht="23.25" customHeight="1" x14ac:dyDescent="0.15"/>
    <row r="118" s="317" customFormat="1" ht="23.25" customHeight="1" x14ac:dyDescent="0.15"/>
    <row r="119" s="317" customFormat="1" ht="23.25" customHeight="1" x14ac:dyDescent="0.15"/>
    <row r="120" s="317" customFormat="1" ht="23.25" customHeight="1" x14ac:dyDescent="0.15"/>
    <row r="121" s="317" customFormat="1" ht="23.25" customHeight="1" x14ac:dyDescent="0.15"/>
    <row r="122" s="317" customFormat="1" ht="23.25" customHeight="1" x14ac:dyDescent="0.15"/>
    <row r="123" s="317" customFormat="1" ht="23.25" customHeight="1" x14ac:dyDescent="0.15"/>
    <row r="124" s="317" customFormat="1" ht="23.25" customHeight="1" x14ac:dyDescent="0.15"/>
    <row r="125" s="317" customFormat="1" ht="23.25" customHeight="1" x14ac:dyDescent="0.15"/>
    <row r="126" s="317" customFormat="1" ht="23.25" customHeight="1" x14ac:dyDescent="0.15"/>
    <row r="127" s="317" customFormat="1" ht="23.25" customHeight="1" x14ac:dyDescent="0.15"/>
    <row r="128" s="317" customFormat="1" ht="23.25" customHeight="1" x14ac:dyDescent="0.15"/>
    <row r="129" s="317" customFormat="1" ht="23.25" customHeight="1" x14ac:dyDescent="0.15"/>
    <row r="130" s="317" customFormat="1" ht="23.25" customHeight="1" x14ac:dyDescent="0.15"/>
    <row r="131" s="317" customFormat="1" ht="23.25" customHeight="1" x14ac:dyDescent="0.15"/>
    <row r="132" s="317" customFormat="1" ht="23.25" customHeight="1" x14ac:dyDescent="0.15"/>
    <row r="133" s="317" customFormat="1" ht="23.25" customHeight="1" x14ac:dyDescent="0.15"/>
    <row r="134" s="317" customFormat="1" ht="23.25" customHeight="1" x14ac:dyDescent="0.15"/>
    <row r="135" s="317" customFormat="1" ht="23.25" customHeight="1" x14ac:dyDescent="0.15"/>
    <row r="136" s="317" customFormat="1" ht="23.25" customHeight="1" x14ac:dyDescent="0.15"/>
    <row r="137" s="317" customFormat="1" ht="23.25" customHeight="1" x14ac:dyDescent="0.15"/>
    <row r="138" s="317" customFormat="1" ht="23.25" customHeight="1" x14ac:dyDescent="0.15"/>
    <row r="139" s="317" customFormat="1" ht="23.25" customHeight="1" x14ac:dyDescent="0.15"/>
    <row r="140" s="317" customFormat="1" ht="23.25" customHeight="1" x14ac:dyDescent="0.15"/>
    <row r="141" s="317" customFormat="1" ht="23.25" customHeight="1" x14ac:dyDescent="0.15"/>
    <row r="142" s="317" customFormat="1" ht="23.25" customHeight="1" x14ac:dyDescent="0.15"/>
    <row r="143" s="317" customFormat="1" ht="23.25" customHeight="1" x14ac:dyDescent="0.15"/>
    <row r="144" s="317" customFormat="1" ht="23.25" customHeight="1" x14ac:dyDescent="0.15"/>
    <row r="145" s="317" customFormat="1" ht="23.25" customHeight="1" x14ac:dyDescent="0.15"/>
    <row r="146" s="317" customFormat="1" ht="23.25" customHeight="1" x14ac:dyDescent="0.15"/>
    <row r="147" s="317" customFormat="1" ht="23.25" customHeight="1" x14ac:dyDescent="0.15"/>
    <row r="148" s="317" customFormat="1" ht="23.25" customHeight="1" x14ac:dyDescent="0.15"/>
    <row r="149" s="317" customFormat="1" ht="23.25" customHeight="1" x14ac:dyDescent="0.15"/>
    <row r="150" s="317" customFormat="1" ht="23.25" customHeight="1" x14ac:dyDescent="0.15"/>
    <row r="151" s="317" customFormat="1" ht="23.25" customHeight="1" x14ac:dyDescent="0.15"/>
    <row r="152" s="317" customFormat="1" ht="23.25" customHeight="1" x14ac:dyDescent="0.15"/>
    <row r="153" s="317" customFormat="1" ht="23.25" customHeight="1" x14ac:dyDescent="0.15"/>
    <row r="154" s="317" customFormat="1" ht="23.25" customHeight="1" x14ac:dyDescent="0.15"/>
    <row r="155" s="317" customFormat="1" ht="23.25" customHeight="1" x14ac:dyDescent="0.15"/>
    <row r="156" s="317" customFormat="1" ht="23.25" customHeight="1" x14ac:dyDescent="0.15"/>
    <row r="157" s="317" customFormat="1" ht="23.25" customHeight="1" x14ac:dyDescent="0.15"/>
    <row r="158" s="317" customFormat="1" ht="23.25" customHeight="1" x14ac:dyDescent="0.15"/>
    <row r="159" s="317" customFormat="1" ht="23.25" customHeight="1" x14ac:dyDescent="0.15"/>
    <row r="160" s="317" customFormat="1" ht="23.25" customHeight="1" x14ac:dyDescent="0.15"/>
    <row r="161" s="317" customFormat="1" ht="23.25" customHeight="1" x14ac:dyDescent="0.15"/>
    <row r="162" s="317" customFormat="1" ht="23.25" customHeight="1" x14ac:dyDescent="0.15"/>
    <row r="163" s="317" customFormat="1" ht="23.25" customHeight="1" x14ac:dyDescent="0.15"/>
    <row r="164" s="317" customFormat="1" ht="23.25" customHeight="1" x14ac:dyDescent="0.15"/>
    <row r="165" s="317" customFormat="1" ht="23.25" customHeight="1" x14ac:dyDescent="0.15"/>
    <row r="166" s="317" customFormat="1" ht="23.25" customHeight="1" x14ac:dyDescent="0.15"/>
    <row r="167" s="317" customFormat="1" ht="23.25" customHeight="1" x14ac:dyDescent="0.15"/>
    <row r="168" s="317" customFormat="1" ht="23.25" customHeight="1" x14ac:dyDescent="0.15"/>
    <row r="169" s="317" customFormat="1" ht="23.25" customHeight="1" x14ac:dyDescent="0.15"/>
    <row r="170" s="317" customFormat="1" ht="23.25" customHeight="1" x14ac:dyDescent="0.15"/>
    <row r="171" s="317" customFormat="1" ht="23.25" customHeight="1" x14ac:dyDescent="0.15"/>
    <row r="172" s="317" customFormat="1" ht="23.25" customHeight="1" x14ac:dyDescent="0.15"/>
    <row r="173" s="317" customFormat="1" ht="23.25" customHeight="1" x14ac:dyDescent="0.15"/>
    <row r="174" s="317" customFormat="1" ht="23.25" customHeight="1" x14ac:dyDescent="0.15"/>
    <row r="175" s="317" customFormat="1" ht="23.25" customHeight="1" x14ac:dyDescent="0.15"/>
    <row r="176" s="317" customFormat="1" ht="23.25" customHeight="1" x14ac:dyDescent="0.15"/>
    <row r="177" s="317" customFormat="1" ht="23.25" customHeight="1" x14ac:dyDescent="0.15"/>
    <row r="178" s="317" customFormat="1" ht="23.25" customHeight="1" x14ac:dyDescent="0.15"/>
    <row r="179" s="317" customFormat="1" ht="23.25" customHeight="1" x14ac:dyDescent="0.15"/>
    <row r="180" s="317" customFormat="1" ht="23.25" customHeight="1" x14ac:dyDescent="0.15"/>
    <row r="181" s="317" customFormat="1" ht="23.25" customHeight="1" x14ac:dyDescent="0.15"/>
    <row r="182" s="317" customFormat="1" ht="23.25" customHeight="1" x14ac:dyDescent="0.15"/>
    <row r="183" s="317" customFormat="1" ht="23.25" customHeight="1" x14ac:dyDescent="0.15"/>
    <row r="184" s="317" customFormat="1" ht="23.25" customHeight="1" x14ac:dyDescent="0.15"/>
    <row r="185" s="317" customFormat="1" ht="23.25" customHeight="1" x14ac:dyDescent="0.15"/>
    <row r="186" s="317" customFormat="1" ht="23.25" customHeight="1" x14ac:dyDescent="0.15"/>
    <row r="187" s="317" customFormat="1" ht="23.25" customHeight="1" x14ac:dyDescent="0.15"/>
    <row r="188" s="317" customFormat="1" ht="23.25" customHeight="1" x14ac:dyDescent="0.15"/>
    <row r="189" s="317" customFormat="1" ht="23.25" customHeight="1" x14ac:dyDescent="0.15"/>
    <row r="190" s="317" customFormat="1" ht="23.25" customHeight="1" x14ac:dyDescent="0.15"/>
    <row r="191" s="317" customFormat="1" ht="23.25" customHeight="1" x14ac:dyDescent="0.15"/>
    <row r="192" s="317" customFormat="1" ht="23.25" customHeight="1" x14ac:dyDescent="0.15"/>
    <row r="193" s="317" customFormat="1" ht="23.25" customHeight="1" x14ac:dyDescent="0.15"/>
    <row r="194" s="317" customFormat="1" ht="23.25" customHeight="1" x14ac:dyDescent="0.15"/>
    <row r="195" s="317" customFormat="1" ht="23.25" customHeight="1" x14ac:dyDescent="0.15"/>
    <row r="196" s="317" customFormat="1" ht="23.25" customHeight="1" x14ac:dyDescent="0.15"/>
    <row r="197" s="317" customFormat="1" ht="23.25" customHeight="1" x14ac:dyDescent="0.15"/>
    <row r="198" s="317" customFormat="1" ht="23.25" customHeight="1" x14ac:dyDescent="0.15"/>
    <row r="199" s="317" customFormat="1" ht="23.25" customHeight="1" x14ac:dyDescent="0.15"/>
    <row r="200" s="317" customFormat="1" ht="23.25" customHeight="1" x14ac:dyDescent="0.15"/>
    <row r="201" s="317" customFormat="1" ht="23.25" customHeight="1" x14ac:dyDescent="0.15"/>
    <row r="202" s="317" customFormat="1" ht="23.25" customHeight="1" x14ac:dyDescent="0.15"/>
    <row r="203" s="317" customFormat="1" ht="23.25" customHeight="1" x14ac:dyDescent="0.15"/>
    <row r="204" s="317" customFormat="1" ht="23.25" customHeight="1" x14ac:dyDescent="0.15"/>
    <row r="205" s="317" customFormat="1" ht="23.25" customHeight="1" x14ac:dyDescent="0.15"/>
    <row r="206" s="317" customFormat="1" ht="23.25" customHeight="1" x14ac:dyDescent="0.15"/>
    <row r="207" s="317" customFormat="1" ht="23.25" customHeight="1" x14ac:dyDescent="0.15"/>
    <row r="208" s="317" customFormat="1" ht="23.25" customHeight="1" x14ac:dyDescent="0.15"/>
    <row r="209" s="317" customFormat="1" ht="23.25" customHeight="1" x14ac:dyDescent="0.15"/>
    <row r="210" s="317" customFormat="1" ht="23.25" customHeight="1" x14ac:dyDescent="0.15"/>
    <row r="211" s="317" customFormat="1" ht="23.25" customHeight="1" x14ac:dyDescent="0.15"/>
    <row r="212" s="317" customFormat="1" ht="23.25" customHeight="1" x14ac:dyDescent="0.15"/>
    <row r="213" s="317" customFormat="1" ht="23.25" customHeight="1" x14ac:dyDescent="0.15"/>
    <row r="214" s="317" customFormat="1" ht="23.25" customHeight="1" x14ac:dyDescent="0.15"/>
    <row r="215" s="317" customFormat="1" ht="23.25" customHeight="1" x14ac:dyDescent="0.15"/>
    <row r="216" s="317" customFormat="1" ht="23.25" customHeight="1" x14ac:dyDescent="0.15"/>
    <row r="217" s="317" customFormat="1" ht="23.25" customHeight="1" x14ac:dyDescent="0.15"/>
    <row r="218" s="317" customFormat="1" ht="23.25" customHeight="1" x14ac:dyDescent="0.15"/>
    <row r="219" s="317" customFormat="1" ht="23.25" customHeight="1" x14ac:dyDescent="0.15"/>
    <row r="220" s="317" customFormat="1" ht="23.25" customHeight="1" x14ac:dyDescent="0.15"/>
    <row r="221" s="317" customFormat="1" ht="23.25" customHeight="1" x14ac:dyDescent="0.15"/>
    <row r="222" s="317" customFormat="1" ht="23.25" customHeight="1" x14ac:dyDescent="0.15"/>
    <row r="223" s="317" customFormat="1" ht="23.25" customHeight="1" x14ac:dyDescent="0.15"/>
    <row r="224" s="317" customFormat="1" ht="23.25" customHeight="1" x14ac:dyDescent="0.15"/>
    <row r="225" s="317" customFormat="1" ht="23.25" customHeight="1" x14ac:dyDescent="0.15"/>
    <row r="226" s="317" customFormat="1" ht="23.25" customHeight="1" x14ac:dyDescent="0.15"/>
    <row r="227" s="317" customFormat="1" ht="23.25" customHeight="1" x14ac:dyDescent="0.15"/>
    <row r="228" s="317" customFormat="1" ht="23.25" customHeight="1" x14ac:dyDescent="0.15"/>
    <row r="229" s="317" customFormat="1" ht="23.25" customHeight="1" x14ac:dyDescent="0.15"/>
    <row r="230" s="317" customFormat="1" ht="23.25" customHeight="1" x14ac:dyDescent="0.15"/>
    <row r="231" s="317" customFormat="1" ht="23.25" customHeight="1" x14ac:dyDescent="0.15"/>
    <row r="232" s="317" customFormat="1" ht="23.25" customHeight="1" x14ac:dyDescent="0.15"/>
    <row r="233" s="317" customFormat="1" ht="23.25" customHeight="1" x14ac:dyDescent="0.15"/>
    <row r="234" s="317" customFormat="1" ht="23.25" customHeight="1" x14ac:dyDescent="0.15"/>
    <row r="235" s="317" customFormat="1" ht="23.25" customHeight="1" x14ac:dyDescent="0.15"/>
    <row r="236" s="317" customFormat="1" ht="23.25" customHeight="1" x14ac:dyDescent="0.15"/>
    <row r="237" s="317" customFormat="1" ht="23.25" customHeight="1" x14ac:dyDescent="0.15"/>
    <row r="238" s="317" customFormat="1" ht="23.25" customHeight="1" x14ac:dyDescent="0.15"/>
    <row r="239" s="317" customFormat="1" ht="23.25" customHeight="1" x14ac:dyDescent="0.15"/>
    <row r="240" s="317" customFormat="1" ht="23.25" customHeight="1" x14ac:dyDescent="0.15"/>
    <row r="241" s="317" customFormat="1" ht="23.25" customHeight="1" x14ac:dyDescent="0.15"/>
    <row r="242" s="317" customFormat="1" ht="23.25" customHeight="1" x14ac:dyDescent="0.15"/>
    <row r="243" s="317" customFormat="1" ht="23.25" customHeight="1" x14ac:dyDescent="0.15"/>
    <row r="244" s="317" customFormat="1" ht="14" customHeight="1" x14ac:dyDescent="0.15"/>
    <row r="245" s="317" customFormat="1" ht="14" customHeight="1" x14ac:dyDescent="0.15"/>
    <row r="246" s="317" customFormat="1" ht="14" customHeight="1" x14ac:dyDescent="0.15"/>
    <row r="247" s="317" customFormat="1" ht="14" customHeight="1" x14ac:dyDescent="0.15"/>
    <row r="248" s="317" customFormat="1" ht="14" customHeight="1" x14ac:dyDescent="0.15"/>
    <row r="249" s="317" customFormat="1" ht="14" customHeight="1" x14ac:dyDescent="0.15"/>
    <row r="250" s="317" customFormat="1" ht="14" customHeight="1" x14ac:dyDescent="0.15"/>
    <row r="251" s="317" customFormat="1" ht="14" customHeight="1" x14ac:dyDescent="0.15"/>
    <row r="252" s="317" customFormat="1" ht="14" customHeight="1" x14ac:dyDescent="0.15"/>
    <row r="253" s="317" customFormat="1" ht="14" customHeight="1" x14ac:dyDescent="0.15"/>
    <row r="254" s="317" customFormat="1" ht="14" customHeight="1" x14ac:dyDescent="0.15"/>
    <row r="255" s="317" customFormat="1" ht="14" customHeight="1" x14ac:dyDescent="0.15"/>
    <row r="256" s="317" customFormat="1" ht="14" customHeight="1" x14ac:dyDescent="0.15"/>
    <row r="257" s="317" customFormat="1" ht="14" customHeight="1" x14ac:dyDescent="0.15"/>
    <row r="258" s="317" customFormat="1" ht="14" customHeight="1" x14ac:dyDescent="0.15"/>
    <row r="259" s="317" customFormat="1" ht="14" customHeight="1" x14ac:dyDescent="0.15"/>
    <row r="260" s="317" customFormat="1" ht="14" customHeight="1" x14ac:dyDescent="0.15"/>
    <row r="261" s="317" customFormat="1" ht="14" customHeight="1" x14ac:dyDescent="0.15"/>
    <row r="262" s="317" customFormat="1" ht="14" customHeight="1" x14ac:dyDescent="0.15"/>
    <row r="263" s="317" customFormat="1" ht="14" customHeight="1" x14ac:dyDescent="0.15"/>
    <row r="264" s="317" customFormat="1" ht="14" customHeight="1" x14ac:dyDescent="0.15"/>
    <row r="265" s="317" customFormat="1" ht="14" customHeight="1" x14ac:dyDescent="0.15"/>
    <row r="266" s="317" customFormat="1" ht="14" customHeight="1" x14ac:dyDescent="0.15"/>
    <row r="267" s="317" customFormat="1" ht="14" customHeight="1" x14ac:dyDescent="0.15"/>
    <row r="268" s="317" customFormat="1" ht="14" customHeight="1" x14ac:dyDescent="0.15"/>
    <row r="269" s="317" customFormat="1" ht="14" customHeight="1" x14ac:dyDescent="0.15"/>
    <row r="270" s="317" customFormat="1" ht="14" customHeight="1" x14ac:dyDescent="0.15"/>
    <row r="271" s="317" customFormat="1" ht="14" customHeight="1" x14ac:dyDescent="0.15"/>
    <row r="272" s="317" customFormat="1" ht="14" customHeight="1" x14ac:dyDescent="0.15"/>
    <row r="273" s="317" customFormat="1" ht="14" customHeight="1" x14ac:dyDescent="0.15"/>
    <row r="274" s="317" customFormat="1" ht="14" customHeight="1" x14ac:dyDescent="0.15"/>
    <row r="275" s="317" customFormat="1" ht="14" customHeight="1" x14ac:dyDescent="0.15"/>
    <row r="276" s="317" customFormat="1" ht="14" customHeight="1" x14ac:dyDescent="0.15"/>
    <row r="277" s="317" customFormat="1" ht="14" customHeight="1" x14ac:dyDescent="0.15"/>
    <row r="278" s="317" customFormat="1" ht="14" customHeight="1" x14ac:dyDescent="0.15"/>
    <row r="279" s="317" customFormat="1" ht="14" customHeight="1" x14ac:dyDescent="0.15"/>
    <row r="280" s="317" customFormat="1" ht="14" customHeight="1" x14ac:dyDescent="0.15"/>
    <row r="281" s="317" customFormat="1" ht="14" customHeight="1" x14ac:dyDescent="0.15"/>
    <row r="282" s="317" customFormat="1" ht="14" customHeight="1" x14ac:dyDescent="0.15"/>
    <row r="283" s="317" customFormat="1" ht="14" customHeight="1" x14ac:dyDescent="0.15"/>
    <row r="284" s="317" customFormat="1" ht="14" customHeight="1" x14ac:dyDescent="0.15"/>
    <row r="285" s="317" customFormat="1" ht="14" customHeight="1" x14ac:dyDescent="0.15"/>
    <row r="286" s="317" customFormat="1" ht="14" customHeight="1" x14ac:dyDescent="0.15"/>
    <row r="287" s="317" customFormat="1" ht="14" customHeight="1" x14ac:dyDescent="0.15"/>
    <row r="288" s="317" customFormat="1" ht="14" customHeight="1" x14ac:dyDescent="0.15"/>
    <row r="289" s="317" customFormat="1" ht="14" customHeight="1" x14ac:dyDescent="0.15"/>
    <row r="290" s="317" customFormat="1" ht="14" customHeight="1" x14ac:dyDescent="0.15"/>
    <row r="291" s="317" customFormat="1" ht="14" customHeight="1" x14ac:dyDescent="0.15"/>
    <row r="292" s="317" customFormat="1" ht="14" customHeight="1" x14ac:dyDescent="0.15"/>
    <row r="293" s="317" customFormat="1" ht="14" customHeight="1" x14ac:dyDescent="0.15"/>
    <row r="294" s="317" customFormat="1" ht="14" customHeight="1" x14ac:dyDescent="0.15"/>
    <row r="295" s="317" customFormat="1" ht="14" customHeight="1" x14ac:dyDescent="0.15"/>
    <row r="296" s="317" customFormat="1" ht="14" customHeight="1" x14ac:dyDescent="0.15"/>
    <row r="297" s="317" customFormat="1" ht="14" customHeight="1" x14ac:dyDescent="0.15"/>
    <row r="298" s="317" customFormat="1" ht="14" customHeight="1" x14ac:dyDescent="0.15"/>
    <row r="299" s="317" customFormat="1" ht="14" customHeight="1" x14ac:dyDescent="0.15"/>
    <row r="300" s="317" customFormat="1" ht="14" customHeight="1" x14ac:dyDescent="0.15"/>
    <row r="301" s="317" customFormat="1" ht="14" customHeight="1" x14ac:dyDescent="0.15"/>
    <row r="302" s="317" customFormat="1" ht="14" customHeight="1" x14ac:dyDescent="0.15"/>
    <row r="303" s="317" customFormat="1" ht="14" customHeight="1" x14ac:dyDescent="0.15"/>
    <row r="304" s="317" customFormat="1" ht="14" customHeight="1" x14ac:dyDescent="0.15"/>
    <row r="305" s="317" customFormat="1" ht="14" customHeight="1" x14ac:dyDescent="0.15"/>
    <row r="306" s="317" customFormat="1" ht="14" customHeight="1" x14ac:dyDescent="0.15"/>
    <row r="307" s="317" customFormat="1" ht="14" customHeight="1" x14ac:dyDescent="0.15"/>
    <row r="308" s="317" customFormat="1" ht="14" customHeight="1" x14ac:dyDescent="0.15"/>
    <row r="309" s="317" customFormat="1" ht="14" customHeight="1" x14ac:dyDescent="0.15"/>
    <row r="310" s="317" customFormat="1" ht="14" customHeight="1" x14ac:dyDescent="0.15"/>
    <row r="311" s="317" customFormat="1" ht="14" customHeight="1" x14ac:dyDescent="0.15"/>
    <row r="312" s="317" customFormat="1" ht="14" customHeight="1" x14ac:dyDescent="0.15"/>
    <row r="313" s="317" customFormat="1" ht="14" customHeight="1" x14ac:dyDescent="0.15"/>
    <row r="314" s="317" customFormat="1" ht="14" customHeight="1" x14ac:dyDescent="0.15"/>
    <row r="315" s="317" customFormat="1" ht="14" customHeight="1" x14ac:dyDescent="0.15"/>
    <row r="316" s="317" customFormat="1" ht="14" customHeight="1" x14ac:dyDescent="0.15"/>
    <row r="317" s="317" customFormat="1" ht="14" customHeight="1" x14ac:dyDescent="0.15"/>
    <row r="318" s="317" customFormat="1" ht="14" customHeight="1" x14ac:dyDescent="0.15"/>
    <row r="319" s="317" customFormat="1" ht="14" customHeight="1" x14ac:dyDescent="0.15"/>
    <row r="320" s="317" customFormat="1" ht="14" customHeight="1" x14ac:dyDescent="0.15"/>
    <row r="321" s="317" customFormat="1" ht="14" customHeight="1" x14ac:dyDescent="0.15"/>
    <row r="322" s="317" customFormat="1" ht="14" customHeight="1" x14ac:dyDescent="0.15"/>
    <row r="323" s="317" customFormat="1" ht="14" customHeight="1" x14ac:dyDescent="0.15"/>
    <row r="324" s="317" customFormat="1" ht="14" customHeight="1" x14ac:dyDescent="0.15"/>
    <row r="325" s="317" customFormat="1" ht="14" customHeight="1" x14ac:dyDescent="0.15"/>
    <row r="326" s="317" customFormat="1" ht="14" customHeight="1" x14ac:dyDescent="0.15"/>
    <row r="327" s="317" customFormat="1" ht="14" customHeight="1" x14ac:dyDescent="0.15"/>
    <row r="328" s="317" customFormat="1" ht="14" customHeight="1" x14ac:dyDescent="0.15"/>
    <row r="329" s="317" customFormat="1" ht="14" customHeight="1" x14ac:dyDescent="0.15"/>
    <row r="330" s="317" customFormat="1" ht="14" customHeight="1" x14ac:dyDescent="0.15"/>
    <row r="331" s="317" customFormat="1" ht="14" customHeight="1" x14ac:dyDescent="0.15"/>
    <row r="332" s="317" customFormat="1" ht="14" customHeight="1" x14ac:dyDescent="0.15"/>
    <row r="333" s="317" customFormat="1" ht="14" customHeight="1" x14ac:dyDescent="0.15"/>
    <row r="334" s="317" customFormat="1" ht="14" customHeight="1" x14ac:dyDescent="0.15"/>
    <row r="335" s="317" customFormat="1" ht="14" customHeight="1" x14ac:dyDescent="0.15"/>
    <row r="336" s="317" customFormat="1" ht="14" customHeight="1" x14ac:dyDescent="0.15"/>
    <row r="337" s="317" customFormat="1" ht="14" customHeight="1" x14ac:dyDescent="0.15"/>
    <row r="338" s="317" customFormat="1" ht="14" customHeight="1" x14ac:dyDescent="0.15"/>
    <row r="339" s="317" customFormat="1" ht="14" customHeight="1" x14ac:dyDescent="0.15"/>
    <row r="340" s="317" customFormat="1" ht="14" customHeight="1" x14ac:dyDescent="0.15"/>
    <row r="341" s="317" customFormat="1" ht="14" customHeight="1" x14ac:dyDescent="0.15"/>
    <row r="342" s="317" customFormat="1" ht="14" customHeight="1" x14ac:dyDescent="0.15"/>
    <row r="343" s="317" customFormat="1" ht="14" customHeight="1" x14ac:dyDescent="0.15"/>
    <row r="344" s="317" customFormat="1" ht="14" customHeight="1" x14ac:dyDescent="0.15"/>
    <row r="345" s="317" customFormat="1" ht="14" customHeight="1" x14ac:dyDescent="0.15"/>
    <row r="346" s="317" customFormat="1" ht="14" customHeight="1" x14ac:dyDescent="0.15"/>
    <row r="347" s="317" customFormat="1" ht="14" customHeight="1" x14ac:dyDescent="0.15"/>
    <row r="348" s="317" customFormat="1" ht="14" customHeight="1" x14ac:dyDescent="0.15"/>
    <row r="349" s="317" customFormat="1" ht="14" customHeight="1" x14ac:dyDescent="0.15"/>
    <row r="350" s="317" customFormat="1" ht="14" customHeight="1" x14ac:dyDescent="0.15"/>
    <row r="351" s="317" customFormat="1" ht="14" customHeight="1" x14ac:dyDescent="0.15"/>
    <row r="352" s="317" customFormat="1" ht="14" customHeight="1" x14ac:dyDescent="0.15"/>
    <row r="353" s="317" customFormat="1" ht="14" customHeight="1" x14ac:dyDescent="0.15"/>
    <row r="354" s="317" customFormat="1" ht="14" customHeight="1" x14ac:dyDescent="0.15"/>
    <row r="355" s="317" customFormat="1" ht="14" customHeight="1" x14ac:dyDescent="0.15"/>
    <row r="356" s="317" customFormat="1" ht="14" customHeight="1" x14ac:dyDescent="0.15"/>
    <row r="357" s="317" customFormat="1" ht="14" customHeight="1" x14ac:dyDescent="0.15"/>
    <row r="358" s="317" customFormat="1" ht="14" customHeight="1" x14ac:dyDescent="0.15"/>
    <row r="359" s="317" customFormat="1" ht="14" customHeight="1" x14ac:dyDescent="0.15"/>
    <row r="360" s="317" customFormat="1" ht="14" customHeight="1" x14ac:dyDescent="0.15"/>
    <row r="361" s="317" customFormat="1" ht="14" customHeight="1" x14ac:dyDescent="0.15"/>
    <row r="362" s="317" customFormat="1" ht="14" customHeight="1" x14ac:dyDescent="0.15"/>
    <row r="363" s="317" customFormat="1" ht="14" customHeight="1" x14ac:dyDescent="0.15"/>
    <row r="364" s="317" customFormat="1" ht="14" customHeight="1" x14ac:dyDescent="0.15"/>
    <row r="365" s="317" customFormat="1" ht="14" customHeight="1" x14ac:dyDescent="0.15"/>
    <row r="366" s="317" customFormat="1" ht="14" customHeight="1" x14ac:dyDescent="0.15"/>
    <row r="367" s="317" customFormat="1" ht="14" customHeight="1" x14ac:dyDescent="0.15"/>
    <row r="368" s="317" customFormat="1" ht="14" customHeight="1" x14ac:dyDescent="0.15"/>
    <row r="369" s="317" customFormat="1" ht="14" customHeight="1" x14ac:dyDescent="0.15"/>
    <row r="370" s="317" customFormat="1" ht="14" customHeight="1" x14ac:dyDescent="0.15"/>
    <row r="371" s="317" customFormat="1" ht="14" customHeight="1" x14ac:dyDescent="0.15"/>
    <row r="372" s="317" customFormat="1" ht="14" customHeight="1" x14ac:dyDescent="0.15"/>
    <row r="373" s="317" customFormat="1" ht="14" customHeight="1" x14ac:dyDescent="0.15"/>
    <row r="374" s="317" customFormat="1" ht="14" customHeight="1" x14ac:dyDescent="0.15"/>
    <row r="375" s="317" customFormat="1" ht="14" customHeight="1" x14ac:dyDescent="0.15"/>
    <row r="376" s="317" customFormat="1" ht="14" customHeight="1" x14ac:dyDescent="0.15"/>
    <row r="377" s="317" customFormat="1" ht="14" customHeight="1" x14ac:dyDescent="0.15"/>
    <row r="378" s="317" customFormat="1" ht="14" customHeight="1" x14ac:dyDescent="0.15"/>
    <row r="379" s="317" customFormat="1" ht="14" customHeight="1" x14ac:dyDescent="0.15"/>
    <row r="380" s="317" customFormat="1" ht="14" customHeight="1" x14ac:dyDescent="0.15"/>
    <row r="381" s="317" customFormat="1" ht="14" customHeight="1" x14ac:dyDescent="0.15"/>
    <row r="382" s="317" customFormat="1" ht="14" customHeight="1" x14ac:dyDescent="0.15"/>
    <row r="383" s="317" customFormat="1" ht="14" customHeight="1" x14ac:dyDescent="0.15"/>
    <row r="384" s="317" customFormat="1" ht="14" customHeight="1" x14ac:dyDescent="0.15"/>
    <row r="385" s="317" customFormat="1" ht="14" customHeight="1" x14ac:dyDescent="0.15"/>
    <row r="386" s="317" customFormat="1" ht="14" customHeight="1" x14ac:dyDescent="0.15"/>
    <row r="387" s="317" customFormat="1" ht="14" customHeight="1" x14ac:dyDescent="0.15"/>
    <row r="388" s="317" customFormat="1" ht="14" customHeight="1" x14ac:dyDescent="0.15"/>
    <row r="389" s="317" customFormat="1" ht="14" customHeight="1" x14ac:dyDescent="0.15"/>
    <row r="390" s="317" customFormat="1" ht="14" customHeight="1" x14ac:dyDescent="0.15"/>
    <row r="391" s="317" customFormat="1" ht="14" customHeight="1" x14ac:dyDescent="0.15"/>
    <row r="392" s="317" customFormat="1" ht="14" customHeight="1" x14ac:dyDescent="0.15"/>
    <row r="393" s="317" customFormat="1" ht="14" customHeight="1" x14ac:dyDescent="0.15"/>
    <row r="394" s="317" customFormat="1" ht="14" customHeight="1" x14ac:dyDescent="0.15"/>
    <row r="395" s="317" customFormat="1" ht="14" customHeight="1" x14ac:dyDescent="0.15"/>
    <row r="396" s="317" customFormat="1" ht="14" customHeight="1" x14ac:dyDescent="0.15"/>
    <row r="397" s="317" customFormat="1" ht="14" customHeight="1" x14ac:dyDescent="0.15"/>
    <row r="398" s="317" customFormat="1" ht="14" customHeight="1" x14ac:dyDescent="0.15"/>
    <row r="399" s="317" customFormat="1" ht="14" customHeight="1" x14ac:dyDescent="0.15"/>
    <row r="400" s="317" customFormat="1" ht="14" customHeight="1" x14ac:dyDescent="0.15"/>
    <row r="401" s="317" customFormat="1" ht="14" customHeight="1" x14ac:dyDescent="0.15"/>
    <row r="402" s="317" customFormat="1" ht="14" customHeight="1" x14ac:dyDescent="0.15"/>
  </sheetData>
  <sheetProtection algorithmName="SHA-512" hashValue="6ib+mBkCm8ppcUKPxcgSwbeGqsJWi/YFaAeIR6Wq8MG+JARiBnFEtZkeToIBTd4sBW8cjiD/I7kzk+hDFXD1SA==" saltValue="gMzOXAnBRJ9P2jZoh4GENA==" spinCount="100000" sheet="1" objects="1" scenarios="1" selectLockedCells="1"/>
  <mergeCells count="33">
    <mergeCell ref="B8:H10"/>
    <mergeCell ref="L50:W50"/>
    <mergeCell ref="L52:W52"/>
    <mergeCell ref="D38:H38"/>
    <mergeCell ref="D40:H40"/>
    <mergeCell ref="B13:C13"/>
    <mergeCell ref="B46:C46"/>
    <mergeCell ref="B38:C38"/>
    <mergeCell ref="B40:C40"/>
    <mergeCell ref="B39:C39"/>
    <mergeCell ref="L20:M20"/>
    <mergeCell ref="J24:K24"/>
    <mergeCell ref="G36:H36"/>
    <mergeCell ref="B26:C26"/>
    <mergeCell ref="E12:H12"/>
    <mergeCell ref="B12:D12"/>
    <mergeCell ref="B14:C14"/>
    <mergeCell ref="D16:H16"/>
    <mergeCell ref="B29:D29"/>
    <mergeCell ref="G18:H18"/>
    <mergeCell ref="F24:H24"/>
    <mergeCell ref="E56:H56"/>
    <mergeCell ref="G47:H47"/>
    <mergeCell ref="B53:E53"/>
    <mergeCell ref="F26:H26"/>
    <mergeCell ref="E60:H60"/>
    <mergeCell ref="B30:E30"/>
    <mergeCell ref="B32:E32"/>
    <mergeCell ref="E42:H42"/>
    <mergeCell ref="B43:D43"/>
    <mergeCell ref="B44:D44"/>
    <mergeCell ref="F50:H50"/>
    <mergeCell ref="F52:H52"/>
  </mergeCells>
  <phoneticPr fontId="0" type="noConversion"/>
  <dataValidations xWindow="1523" yWindow="494" count="6">
    <dataValidation type="textLength" allowBlank="1" showInputMessage="1" showErrorMessage="1" promptTitle="Attention à la saisie du texte" prompt="Vous ne pouvez saisir plus de 255 caractères dans ce champ modifier ou supprimer avant validation" sqref="N32:O33" xr:uid="{00000000-0002-0000-0100-000000000000}">
      <formula1>0</formula1>
      <formula2>255</formula2>
    </dataValidation>
    <dataValidation type="textLength" allowBlank="1" showInputMessage="1" showErrorMessage="1" promptTitle="Attention à la saisie du texte" prompt="Vous ne pouvez saisir plus de 15 caractères dans ce champ modifier ou supprimer avant validation" sqref="D26:D27" xr:uid="{00000000-0002-0000-0100-000001000000}">
      <formula1>0</formula1>
      <formula2>15</formula2>
    </dataValidation>
    <dataValidation type="decimal" allowBlank="1" showInputMessage="1" showErrorMessage="1" error="Veuillez saisir un montant numérique" prompt="Saisissez le montant de la valeur globale du patrimoine en euros" sqref="G54:G55 G58:G59" xr:uid="{00000000-0002-0000-0100-000002000000}">
      <formula1>0</formula1>
      <formula2>10000000000</formula2>
    </dataValidation>
    <dataValidation type="custom" allowBlank="1" showInputMessage="1" showErrorMessage="1" sqref="G62" xr:uid="{00000000-0002-0000-0100-000003000000}">
      <formula1>G54+G58</formula1>
    </dataValidation>
    <dataValidation type="whole" errorStyle="information" allowBlank="1" showInputMessage="1" showErrorMessage="1" error="Veuillez saisir un nombre entier." promptTitle="Nombre de salariés" prompt="Veuillez saisir un nombre entier." sqref="E44" xr:uid="{00000000-0002-0000-0100-000004000000}">
      <formula1>0</formula1>
      <formula2>10000</formula2>
    </dataValidation>
    <dataValidation type="date" allowBlank="1" showInputMessage="1" showErrorMessage="1" sqref="E14" xr:uid="{00000000-0002-0000-0100-000005000000}">
      <formula1>1</formula1>
      <formula2>409438</formula2>
    </dataValidation>
  </dataValidations>
  <pageMargins left="0" right="0" top="0" bottom="0" header="0" footer="0"/>
  <pageSetup paperSize="9" scale="70" fitToWidth="0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Check Box 4">
              <controlPr defaultSize="0" autoFill="0" autoLine="0" autoPict="0">
                <anchor moveWithCells="1">
                  <from>
                    <xdr:col>3</xdr:col>
                    <xdr:colOff>254000</xdr:colOff>
                    <xdr:row>25</xdr:row>
                    <xdr:rowOff>63500</xdr:rowOff>
                  </from>
                  <to>
                    <xdr:col>4</xdr:col>
                    <xdr:colOff>444500</xdr:colOff>
                    <xdr:row>25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Check Box 5">
              <controlPr defaultSize="0" autoFill="0" autoLine="0" autoPict="0">
                <anchor moveWithCells="1">
                  <from>
                    <xdr:col>4</xdr:col>
                    <xdr:colOff>1003300</xdr:colOff>
                    <xdr:row>46</xdr:row>
                    <xdr:rowOff>25400</xdr:rowOff>
                  </from>
                  <to>
                    <xdr:col>5</xdr:col>
                    <xdr:colOff>0</xdr:colOff>
                    <xdr:row>46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Check Box 6">
              <controlPr defaultSize="0" autoFill="0" autoLine="0" autoPict="0">
                <anchor moveWithCells="1">
                  <from>
                    <xdr:col>5</xdr:col>
                    <xdr:colOff>558800</xdr:colOff>
                    <xdr:row>46</xdr:row>
                    <xdr:rowOff>25400</xdr:rowOff>
                  </from>
                  <to>
                    <xdr:col>5</xdr:col>
                    <xdr:colOff>1130300</xdr:colOff>
                    <xdr:row>46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7" name="Check Box 7">
              <controlPr defaultSize="0" autoFill="0" autoLine="0" autoPict="0">
                <anchor moveWithCells="1">
                  <from>
                    <xdr:col>4</xdr:col>
                    <xdr:colOff>990600</xdr:colOff>
                    <xdr:row>47</xdr:row>
                    <xdr:rowOff>50800</xdr:rowOff>
                  </from>
                  <to>
                    <xdr:col>5</xdr:col>
                    <xdr:colOff>0</xdr:colOff>
                    <xdr:row>48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8" name="Check Box 8">
              <controlPr defaultSize="0" autoFill="0" autoLine="0" autoPict="0">
                <anchor moveWithCells="1">
                  <from>
                    <xdr:col>5</xdr:col>
                    <xdr:colOff>546100</xdr:colOff>
                    <xdr:row>47</xdr:row>
                    <xdr:rowOff>63500</xdr:rowOff>
                  </from>
                  <to>
                    <xdr:col>5</xdr:col>
                    <xdr:colOff>1054100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9" name="Check Box 9">
              <controlPr defaultSize="0" autoFill="0" autoLine="0" autoPict="0">
                <anchor moveWithCells="1">
                  <from>
                    <xdr:col>4</xdr:col>
                    <xdr:colOff>12700</xdr:colOff>
                    <xdr:row>42</xdr:row>
                    <xdr:rowOff>76200</xdr:rowOff>
                  </from>
                  <to>
                    <xdr:col>4</xdr:col>
                    <xdr:colOff>533400</xdr:colOff>
                    <xdr:row>42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0" name="Check Box 10">
              <controlPr defaultSize="0" autoFill="0" autoLine="0" autoPict="0">
                <anchor moveWithCells="1">
                  <from>
                    <xdr:col>4</xdr:col>
                    <xdr:colOff>889000</xdr:colOff>
                    <xdr:row>42</xdr:row>
                    <xdr:rowOff>63500</xdr:rowOff>
                  </from>
                  <to>
                    <xdr:col>5</xdr:col>
                    <xdr:colOff>0</xdr:colOff>
                    <xdr:row>42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1" name="Label 15">
              <controlPr defaultSize="0" autoFill="0" autoLine="0" autoPict="0">
                <anchor moveWithCells="1">
                  <from>
                    <xdr:col>1</xdr:col>
                    <xdr:colOff>0</xdr:colOff>
                    <xdr:row>11</xdr:row>
                    <xdr:rowOff>190500</xdr:rowOff>
                  </from>
                  <to>
                    <xdr:col>4</xdr:col>
                    <xdr:colOff>25400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2" name="Label 17">
              <controlPr defaultSize="0" autoFill="0" autoLine="0" autoPict="0">
                <anchor moveWithCells="1">
                  <from>
                    <xdr:col>1</xdr:col>
                    <xdr:colOff>12700</xdr:colOff>
                    <xdr:row>13</xdr:row>
                    <xdr:rowOff>203200</xdr:rowOff>
                  </from>
                  <to>
                    <xdr:col>2</xdr:col>
                    <xdr:colOff>571500</xdr:colOff>
                    <xdr:row>14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3" name="Label 21">
              <controlPr defaultSize="0" autoFill="0" autoLine="0" autoPict="0">
                <anchor moveWithCells="1">
                  <from>
                    <xdr:col>1</xdr:col>
                    <xdr:colOff>25400</xdr:colOff>
                    <xdr:row>15</xdr:row>
                    <xdr:rowOff>177800</xdr:rowOff>
                  </from>
                  <to>
                    <xdr:col>3</xdr:col>
                    <xdr:colOff>25400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4" name="Label 23">
              <controlPr defaultSize="0" autoFill="0" autoLine="0" autoPict="0">
                <anchor moveWithCells="1">
                  <from>
                    <xdr:col>1</xdr:col>
                    <xdr:colOff>0</xdr:colOff>
                    <xdr:row>20</xdr:row>
                    <xdr:rowOff>25400</xdr:rowOff>
                  </from>
                  <to>
                    <xdr:col>4</xdr:col>
                    <xdr:colOff>355600</xdr:colOff>
                    <xdr:row>21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15" name="Label 25">
              <controlPr defaultSize="0" autoFill="0" autoLine="0" autoPict="0">
                <anchor moveWithCells="1">
                  <from>
                    <xdr:col>1</xdr:col>
                    <xdr:colOff>12700</xdr:colOff>
                    <xdr:row>25</xdr:row>
                    <xdr:rowOff>190500</xdr:rowOff>
                  </from>
                  <to>
                    <xdr:col>3</xdr:col>
                    <xdr:colOff>254000</xdr:colOff>
                    <xdr:row>27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16" name="Drop Down 26">
              <controlPr defaultSize="0" autoLine="0" autoPict="0">
                <anchor moveWithCells="1">
                  <from>
                    <xdr:col>4</xdr:col>
                    <xdr:colOff>177800</xdr:colOff>
                    <xdr:row>35</xdr:row>
                    <xdr:rowOff>101600</xdr:rowOff>
                  </from>
                  <to>
                    <xdr:col>5</xdr:col>
                    <xdr:colOff>1193800</xdr:colOff>
                    <xdr:row>35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17" name="Label 29">
              <controlPr defaultSize="0" autoFill="0" autoLine="0" autoPict="0">
                <anchor moveWithCells="1">
                  <from>
                    <xdr:col>16384</xdr:col>
                    <xdr:colOff>0</xdr:colOff>
                    <xdr:row>1048575</xdr:row>
                    <xdr:rowOff>177800</xdr:rowOff>
                  </from>
                  <to>
                    <xdr:col>16384</xdr:col>
                    <xdr:colOff>0</xdr:colOff>
                    <xdr:row>1048575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18" name="Label 31">
              <controlPr defaultSize="0" autoFill="0" autoLine="0" autoPict="0">
                <anchor moveWithCells="1">
                  <from>
                    <xdr:col>1</xdr:col>
                    <xdr:colOff>12700</xdr:colOff>
                    <xdr:row>37</xdr:row>
                    <xdr:rowOff>215900</xdr:rowOff>
                  </from>
                  <to>
                    <xdr:col>2</xdr:col>
                    <xdr:colOff>1181100</xdr:colOff>
                    <xdr:row>38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19" name="Label 32">
              <controlPr defaultSize="0" autoFill="0" autoLine="0" autoPict="0">
                <anchor moveWithCells="1">
                  <from>
                    <xdr:col>6</xdr:col>
                    <xdr:colOff>0</xdr:colOff>
                    <xdr:row>45</xdr:row>
                    <xdr:rowOff>0</xdr:rowOff>
                  </from>
                  <to>
                    <xdr:col>8</xdr:col>
                    <xdr:colOff>0</xdr:colOff>
                    <xdr:row>45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20" name="Label 33">
              <controlPr defaultSize="0" autoFill="0" autoLine="0" autoPict="0">
                <anchor moveWithCells="1">
                  <from>
                    <xdr:col>0</xdr:col>
                    <xdr:colOff>101600</xdr:colOff>
                    <xdr:row>52</xdr:row>
                    <xdr:rowOff>279400</xdr:rowOff>
                  </from>
                  <to>
                    <xdr:col>2</xdr:col>
                    <xdr:colOff>863600</xdr:colOff>
                    <xdr:row>53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21" name="Drop Down 42">
              <controlPr locked="0" defaultSize="0" autoLine="0" autoPict="0">
                <anchor moveWithCells="1">
                  <from>
                    <xdr:col>5</xdr:col>
                    <xdr:colOff>0</xdr:colOff>
                    <xdr:row>22</xdr:row>
                    <xdr:rowOff>114300</xdr:rowOff>
                  </from>
                  <to>
                    <xdr:col>7</xdr:col>
                    <xdr:colOff>1054100</xdr:colOff>
                    <xdr:row>22</xdr:row>
                    <xdr:rowOff>368300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7F3A44AF-EB3B-4646-B766-9C90F75D3542}">
            <xm:f>(Source!$K$23=TRUE)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</x14:dxf>
          </x14:cfRule>
          <xm:sqref>H28 F28 F26:H26</xm:sqref>
        </x14:conditionalFormatting>
        <x14:conditionalFormatting xmlns:xm="http://schemas.microsoft.com/office/excel/2006/main">
          <x14:cfRule type="expression" priority="6" id="{E5B87172-6DC1-4A37-ACEA-42CE65B223DF}">
            <xm:f>OR((Source!$K$15=1),(Source!$K$15=2))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</x14:dxf>
          </x14:cfRule>
          <xm:sqref>F24:H24</xm:sqref>
        </x14:conditionalFormatting>
        <x14:conditionalFormatting xmlns:xm="http://schemas.microsoft.com/office/excel/2006/main">
          <x14:cfRule type="expression" priority="5" id="{703F55B8-2E58-4AED-8594-4B86C60C2E38}">
            <xm:f>(Source!$Q$15&lt;&gt;6)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</x14:dxf>
          </x14:cfRule>
          <xm:sqref>G36:H36</xm:sqref>
        </x14:conditionalFormatting>
        <x14:conditionalFormatting xmlns:xm="http://schemas.microsoft.com/office/excel/2006/main">
          <x14:cfRule type="expression" priority="2" id="{B233F2B4-F955-490E-A559-654E767A7784}">
            <xm:f>Import!$BD$2=-1</xm:f>
            <x14:dxf>
              <font>
                <color theme="3"/>
              </font>
              <fill>
                <patternFill>
                  <bgColor theme="4" tint="0.79998168889431442"/>
                </patternFill>
              </fill>
            </x14:dxf>
          </x14:cfRule>
          <xm:sqref>G47:H47</xm:sqref>
        </x14:conditionalFormatting>
        <x14:conditionalFormatting xmlns:xm="http://schemas.microsoft.com/office/excel/2006/main">
          <x14:cfRule type="expression" priority="1" id="{67319B3B-D33E-4F9A-A615-76AC871DADD2}">
            <xm:f>(Source!$K$23=TRUE)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</x14:dxf>
          </x14:cfRule>
          <xm:sqref>D28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1523" yWindow="494" count="1">
        <x14:dataValidation type="custom" allowBlank="1" showInputMessage="1" showErrorMessage="1" xr:uid="{00000000-0002-0000-0100-000006000000}">
          <x14:formula1>
            <xm:f>Source!K26=FALSE</xm:f>
          </x14:formula1>
          <xm:sqref>F26:H26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>
    <tabColor theme="3"/>
  </sheetPr>
  <dimension ref="A1:Z513"/>
  <sheetViews>
    <sheetView showGridLines="0" showRowColHeaders="0" topLeftCell="A13" zoomScaleNormal="100" workbookViewId="0">
      <selection activeCell="F16" sqref="F16"/>
    </sheetView>
  </sheetViews>
  <sheetFormatPr baseColWidth="10" defaultColWidth="11.5" defaultRowHeight="14" customHeight="1" x14ac:dyDescent="0.15"/>
  <cols>
    <col min="1" max="1" width="1.6640625" style="1" customWidth="1"/>
    <col min="2" max="2" width="13.33203125" style="1" customWidth="1"/>
    <col min="3" max="3" width="13.1640625" style="1" customWidth="1"/>
    <col min="4" max="4" width="17.1640625" style="1" customWidth="1"/>
    <col min="5" max="5" width="31.33203125" style="1" customWidth="1"/>
    <col min="6" max="6" width="16.83203125" style="1" customWidth="1"/>
    <col min="7" max="7" width="13.1640625" style="1" customWidth="1"/>
    <col min="8" max="8" width="28.83203125" style="1" customWidth="1"/>
    <col min="9" max="9" width="22.5" style="1" customWidth="1"/>
    <col min="10" max="10" width="18.5" style="1" customWidth="1"/>
    <col min="11" max="11" width="9.5" style="1" customWidth="1"/>
    <col min="12" max="12" width="26" style="1" customWidth="1"/>
    <col min="13" max="13" width="21.5" style="1" customWidth="1"/>
    <col min="14" max="14" width="37.33203125" style="1" customWidth="1"/>
    <col min="15" max="15" width="18.6640625" style="1" customWidth="1"/>
    <col min="16" max="16384" width="11.5" style="1"/>
  </cols>
  <sheetData>
    <row r="1" spans="1:26" ht="14" customHeight="1" x14ac:dyDescent="0.15">
      <c r="B1" s="3">
        <f>VLOOKUP(Source!B14,Source!A16:G114,4,FALSE)</f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6"/>
      <c r="O1" s="10"/>
      <c r="P1" s="10"/>
      <c r="Q1" s="6"/>
      <c r="R1" s="6"/>
      <c r="S1" s="6"/>
      <c r="T1" s="6"/>
      <c r="U1" s="6"/>
      <c r="V1" s="6"/>
      <c r="W1" s="6"/>
      <c r="X1" s="6"/>
      <c r="Y1" s="6"/>
      <c r="Z1" s="5"/>
    </row>
    <row r="2" spans="1:26" ht="14" customHeight="1" x14ac:dyDescent="0.15">
      <c r="N2" s="6"/>
      <c r="O2" s="12">
        <v>0</v>
      </c>
      <c r="P2" s="13"/>
      <c r="Q2" s="13"/>
      <c r="R2" s="13"/>
      <c r="S2" s="13"/>
      <c r="T2" s="13"/>
      <c r="U2" s="13"/>
      <c r="V2" s="13"/>
      <c r="W2" s="12"/>
      <c r="X2" s="12"/>
      <c r="Y2" s="12"/>
      <c r="Z2" s="9"/>
    </row>
    <row r="3" spans="1:26" ht="14" customHeight="1" x14ac:dyDescent="0.2">
      <c r="N3" s="6"/>
      <c r="O3" s="12">
        <v>1</v>
      </c>
      <c r="P3" s="12" t="s">
        <v>3</v>
      </c>
      <c r="Q3" s="12" t="s">
        <v>4</v>
      </c>
      <c r="R3" s="12"/>
      <c r="S3" s="12"/>
      <c r="T3" s="12" t="s">
        <v>5</v>
      </c>
      <c r="U3" s="12" t="s">
        <v>6</v>
      </c>
      <c r="V3" s="14" t="s">
        <v>7</v>
      </c>
      <c r="W3" s="12"/>
      <c r="X3" s="12"/>
      <c r="Y3" s="12"/>
      <c r="Z3" s="9"/>
    </row>
    <row r="4" spans="1:26" s="11" customFormat="1" ht="14" customHeight="1" x14ac:dyDescent="0.15">
      <c r="A4" s="69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26" s="2" customFormat="1" ht="14" customHeight="1" x14ac:dyDescent="0.15"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9"/>
      <c r="O5" s="9"/>
    </row>
    <row r="6" spans="1:26" s="17" customFormat="1" ht="14" customHeight="1" x14ac:dyDescent="0.2"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9"/>
      <c r="O6" s="19"/>
    </row>
    <row r="7" spans="1:26" s="22" customFormat="1" ht="12" customHeight="1" x14ac:dyDescent="0.2"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  <c r="O7" s="20"/>
    </row>
    <row r="8" spans="1:26" s="26" customFormat="1" ht="24" customHeight="1" x14ac:dyDescent="0.15">
      <c r="B8" s="107" t="s">
        <v>31</v>
      </c>
      <c r="C8" s="456" t="str">
        <f>IF(Source!B14=1,'Fiche de Renseignements'!G18,VLOOKUP(Source!B14,Source!A16:G135,3,FALSE))</f>
        <v/>
      </c>
      <c r="D8" s="560"/>
      <c r="E8" s="457"/>
      <c r="F8" s="27"/>
      <c r="G8" s="27"/>
      <c r="H8" s="27"/>
      <c r="I8" s="27"/>
      <c r="J8" s="27"/>
      <c r="K8" s="28" t="s">
        <v>30</v>
      </c>
      <c r="L8" s="392"/>
      <c r="M8" s="27"/>
      <c r="N8" s="27"/>
      <c r="O8" s="27"/>
    </row>
    <row r="9" spans="1:26" s="26" customFormat="1" ht="6.75" customHeight="1" x14ac:dyDescent="0.15">
      <c r="B9" s="108"/>
      <c r="C9" s="108"/>
      <c r="D9" s="108"/>
      <c r="E9" s="108"/>
      <c r="N9" s="27"/>
      <c r="O9" s="27"/>
    </row>
    <row r="10" spans="1:26" s="26" customFormat="1" ht="24" customHeight="1" x14ac:dyDescent="0.15">
      <c r="B10" s="107" t="s">
        <v>475</v>
      </c>
      <c r="C10" s="456" t="str">
        <f>IF(Source!B14=1,'Fiche de Renseignements'!E18,VLOOKUP(Source!B14,Source!A16:G135,4,FALSE))</f>
        <v/>
      </c>
      <c r="D10" s="560"/>
      <c r="E10" s="457"/>
      <c r="F10" s="564" t="s">
        <v>32</v>
      </c>
      <c r="G10" s="564"/>
      <c r="H10" s="456" t="str">
        <f>IF(Source!B14=1,'Fiche de Renseignements'!E12,VLOOKUP(Source!B14,Source!A16:D135,2,FALSE))</f>
        <v/>
      </c>
      <c r="I10" s="560"/>
      <c r="J10" s="560"/>
      <c r="K10" s="560"/>
      <c r="L10" s="457"/>
      <c r="N10" s="27"/>
      <c r="O10" s="27"/>
    </row>
    <row r="11" spans="1:26" s="22" customFormat="1" ht="12" customHeight="1" x14ac:dyDescent="0.2">
      <c r="F11" s="23"/>
      <c r="G11" s="23"/>
      <c r="N11" s="20"/>
      <c r="O11" s="20"/>
    </row>
    <row r="12" spans="1:26" s="22" customFormat="1" ht="21.75" customHeight="1" x14ac:dyDescent="0.2">
      <c r="B12" s="561" t="str">
        <f>"COMPTE RENDU FINANCIER DE L'EXERCICE "&amp; (Source!C14-1) &amp; " arrêté au 31/12/"&amp; (Source!C14-1) &amp; ""</f>
        <v>COMPTE RENDU FINANCIER DE L'EXERCICE 2020 arrêté au 31/12/2020</v>
      </c>
      <c r="C12" s="561"/>
      <c r="D12" s="561"/>
      <c r="E12" s="561"/>
      <c r="F12" s="561"/>
      <c r="G12" s="561"/>
      <c r="H12" s="561"/>
      <c r="I12" s="561"/>
      <c r="J12" s="561"/>
      <c r="K12" s="561"/>
      <c r="L12" s="561"/>
      <c r="N12" s="20"/>
      <c r="O12" s="20"/>
    </row>
    <row r="13" spans="1:26" s="22" customFormat="1" ht="12" customHeight="1" x14ac:dyDescent="0.2">
      <c r="C13" s="563"/>
      <c r="D13" s="563"/>
      <c r="E13" s="563"/>
      <c r="F13" s="563"/>
      <c r="G13" s="563"/>
      <c r="H13" s="563"/>
      <c r="I13" s="563"/>
      <c r="J13" s="563"/>
      <c r="K13" s="563"/>
      <c r="L13" s="563"/>
      <c r="N13" s="20"/>
      <c r="O13" s="20"/>
    </row>
    <row r="14" spans="1:26" s="57" customFormat="1" ht="24" customHeight="1" x14ac:dyDescent="0.2">
      <c r="B14" s="562" t="s">
        <v>78</v>
      </c>
      <c r="C14" s="562"/>
      <c r="D14" s="562"/>
      <c r="E14" s="562"/>
      <c r="F14" s="562"/>
      <c r="G14" s="88"/>
      <c r="H14" s="562" t="s">
        <v>476</v>
      </c>
      <c r="I14" s="562"/>
      <c r="J14" s="562"/>
      <c r="K14" s="88"/>
      <c r="L14" s="88"/>
      <c r="M14" s="58"/>
      <c r="N14" s="58"/>
      <c r="O14" s="58"/>
    </row>
    <row r="15" spans="1:26" s="57" customFormat="1" ht="6.75" customHeight="1" x14ac:dyDescent="0.2">
      <c r="C15" s="30"/>
      <c r="D15" s="59"/>
      <c r="E15" s="59"/>
      <c r="F15" s="59"/>
      <c r="G15" s="58"/>
      <c r="H15" s="59"/>
      <c r="I15" s="59"/>
      <c r="J15" s="59"/>
      <c r="K15" s="58"/>
      <c r="L15" s="58"/>
      <c r="M15" s="58"/>
      <c r="N15" s="58"/>
      <c r="O15" s="58"/>
    </row>
    <row r="16" spans="1:26" s="22" customFormat="1" ht="18.75" customHeight="1" x14ac:dyDescent="0.2">
      <c r="C16" s="30"/>
      <c r="D16" s="82" t="str">
        <f>"Excédent de l'année précédente " &amp;(Source!C14-2)</f>
        <v>Excédent de l'année précédente 2019</v>
      </c>
      <c r="E16" s="81"/>
      <c r="F16" s="390"/>
      <c r="G16" s="416"/>
      <c r="H16" s="82" t="str">
        <f>"Déficit de l'année précédente "&amp;(Source!C14-2)</f>
        <v>Déficit de l'année précédente 2019</v>
      </c>
      <c r="I16" s="81"/>
      <c r="J16" s="390"/>
      <c r="K16" s="31"/>
      <c r="L16" s="31"/>
    </row>
    <row r="17" spans="3:12" s="22" customFormat="1" ht="6.75" customHeight="1" x14ac:dyDescent="0.2">
      <c r="C17" s="30"/>
      <c r="D17" s="37"/>
      <c r="E17" s="37"/>
      <c r="F17" s="38"/>
      <c r="G17" s="416"/>
      <c r="H17" s="37"/>
      <c r="I17" s="37"/>
      <c r="J17" s="37"/>
      <c r="K17" s="31"/>
      <c r="L17" s="31"/>
    </row>
    <row r="18" spans="3:12" s="22" customFormat="1" ht="18.75" customHeight="1" x14ac:dyDescent="0.2">
      <c r="C18" s="30"/>
      <c r="D18" s="565"/>
      <c r="E18" s="566"/>
      <c r="F18" s="56" t="s">
        <v>79</v>
      </c>
      <c r="G18" s="413"/>
      <c r="H18" s="565"/>
      <c r="I18" s="567"/>
      <c r="J18" s="56" t="s">
        <v>79</v>
      </c>
      <c r="K18" s="31"/>
      <c r="L18" s="31"/>
    </row>
    <row r="19" spans="3:12" s="22" customFormat="1" ht="6.75" customHeight="1" x14ac:dyDescent="0.2">
      <c r="C19" s="30"/>
      <c r="D19" s="46"/>
      <c r="E19" s="46"/>
      <c r="F19" s="35"/>
      <c r="G19" s="413"/>
      <c r="H19" s="31"/>
      <c r="I19" s="31"/>
      <c r="J19" s="35"/>
      <c r="K19" s="31"/>
      <c r="L19" s="31"/>
    </row>
    <row r="20" spans="3:12" s="22" customFormat="1" ht="18.75" customHeight="1" x14ac:dyDescent="0.2">
      <c r="D20" s="554" t="s">
        <v>304</v>
      </c>
      <c r="E20" s="555"/>
      <c r="F20" s="62">
        <f>SUM(F21:F23)</f>
        <v>0</v>
      </c>
      <c r="G20" s="414"/>
      <c r="H20" s="554" t="s">
        <v>305</v>
      </c>
      <c r="I20" s="555"/>
      <c r="J20" s="64">
        <f>SUM(J21:J28)</f>
        <v>0</v>
      </c>
      <c r="K20" s="44"/>
      <c r="L20" s="31"/>
    </row>
    <row r="21" spans="3:12" s="22" customFormat="1" ht="18.75" customHeight="1" x14ac:dyDescent="0.2">
      <c r="D21" s="394" t="s">
        <v>87</v>
      </c>
      <c r="E21" s="90"/>
      <c r="F21" s="420">
        <v>0</v>
      </c>
      <c r="G21" s="414"/>
      <c r="H21" s="573" t="s">
        <v>89</v>
      </c>
      <c r="I21" s="574"/>
      <c r="J21" s="60">
        <v>0</v>
      </c>
      <c r="K21" s="31"/>
      <c r="L21" s="31"/>
    </row>
    <row r="22" spans="3:12" s="22" customFormat="1" ht="18.75" customHeight="1" x14ac:dyDescent="0.2">
      <c r="D22" s="111" t="s">
        <v>80</v>
      </c>
      <c r="E22" s="91"/>
      <c r="F22" s="418">
        <v>0</v>
      </c>
      <c r="G22" s="414"/>
      <c r="H22" s="573" t="s">
        <v>90</v>
      </c>
      <c r="I22" s="574"/>
      <c r="J22" s="60">
        <v>0</v>
      </c>
      <c r="K22" s="31"/>
      <c r="L22" s="31"/>
    </row>
    <row r="23" spans="3:12" s="22" customFormat="1" ht="18.75" customHeight="1" x14ac:dyDescent="0.2">
      <c r="D23" s="95" t="s">
        <v>88</v>
      </c>
      <c r="E23" s="92"/>
      <c r="F23" s="418">
        <v>0</v>
      </c>
      <c r="G23" s="414"/>
      <c r="H23" s="573" t="s">
        <v>91</v>
      </c>
      <c r="I23" s="574"/>
      <c r="J23" s="60">
        <v>0</v>
      </c>
      <c r="K23" s="31"/>
      <c r="L23" s="31"/>
    </row>
    <row r="24" spans="3:12" s="22" customFormat="1" ht="18.75" customHeight="1" x14ac:dyDescent="0.2">
      <c r="D24" s="549"/>
      <c r="E24" s="549"/>
      <c r="F24" s="425"/>
      <c r="G24" s="414"/>
      <c r="H24" s="111" t="s">
        <v>92</v>
      </c>
      <c r="I24" s="96"/>
      <c r="J24" s="60">
        <v>0</v>
      </c>
      <c r="K24" s="31"/>
      <c r="L24" s="31"/>
    </row>
    <row r="25" spans="3:12" s="22" customFormat="1" ht="18.75" customHeight="1" x14ac:dyDescent="0.2">
      <c r="D25" s="83" t="str">
        <f>"Dotations du  " &amp;(Source!K9)</f>
        <v>Dotations du  MEAE</v>
      </c>
      <c r="E25" s="84"/>
      <c r="F25" s="62">
        <f>SUM(F26:F27)</f>
        <v>0</v>
      </c>
      <c r="G25" s="414"/>
      <c r="H25" s="111" t="s">
        <v>306</v>
      </c>
      <c r="I25" s="97"/>
      <c r="J25" s="98"/>
      <c r="K25" s="55"/>
      <c r="L25" s="31"/>
    </row>
    <row r="26" spans="3:12" s="22" customFormat="1" ht="18.75" customHeight="1" x14ac:dyDescent="0.2">
      <c r="D26" s="77" t="str">
        <f>"Subvention annuelle du "&amp;(Source!K9)</f>
        <v>Subvention annuelle du MEAE</v>
      </c>
      <c r="E26" s="78"/>
      <c r="F26" s="418">
        <v>0</v>
      </c>
      <c r="G26" s="415"/>
      <c r="H26" s="406" t="s">
        <v>321</v>
      </c>
      <c r="I26" s="75"/>
      <c r="J26" s="60">
        <v>0</v>
      </c>
      <c r="K26" s="44"/>
      <c r="L26" s="31"/>
    </row>
    <row r="27" spans="3:12" s="22" customFormat="1" ht="18.75" customHeight="1" x14ac:dyDescent="0.2">
      <c r="D27" s="79" t="str">
        <f>"Subventions exceptionnelles du " &amp;(Source!K9)</f>
        <v>Subventions exceptionnelles du MEAE</v>
      </c>
      <c r="E27" s="89"/>
      <c r="F27" s="419">
        <v>0</v>
      </c>
      <c r="G27" s="414"/>
      <c r="H27" s="406" t="s">
        <v>308</v>
      </c>
      <c r="I27" s="75"/>
      <c r="J27" s="60">
        <v>0</v>
      </c>
      <c r="K27" s="32"/>
      <c r="L27" s="31"/>
    </row>
    <row r="28" spans="3:12" s="22" customFormat="1" ht="18.75" customHeight="1" x14ac:dyDescent="0.2">
      <c r="D28" s="550"/>
      <c r="E28" s="550"/>
      <c r="F28" s="426"/>
      <c r="G28" s="415"/>
      <c r="H28" s="412" t="s">
        <v>322</v>
      </c>
      <c r="I28" s="75"/>
      <c r="J28" s="60">
        <v>0</v>
      </c>
      <c r="K28" s="32"/>
      <c r="L28" s="31"/>
    </row>
    <row r="29" spans="3:12" s="22" customFormat="1" ht="18.75" customHeight="1" x14ac:dyDescent="0.2">
      <c r="D29" s="113" t="str">
        <f>"Autres subventions hors " &amp;(Source!K9)</f>
        <v>Autres subventions hors MEAE</v>
      </c>
      <c r="E29" s="87"/>
      <c r="F29" s="102">
        <f>SUM(F30:F34)</f>
        <v>0</v>
      </c>
      <c r="G29" s="414"/>
      <c r="H29" s="556"/>
      <c r="I29" s="557"/>
      <c r="J29" s="115"/>
      <c r="K29" s="32"/>
      <c r="L29" s="47"/>
    </row>
    <row r="30" spans="3:12" s="22" customFormat="1" ht="18.75" customHeight="1" x14ac:dyDescent="0.2">
      <c r="D30" s="403" t="s">
        <v>81</v>
      </c>
      <c r="E30" s="65"/>
      <c r="F30" s="66">
        <v>0</v>
      </c>
      <c r="G30" s="414"/>
      <c r="H30" s="558"/>
      <c r="I30" s="559"/>
      <c r="J30" s="114"/>
      <c r="L30" s="31"/>
    </row>
    <row r="31" spans="3:12" s="22" customFormat="1" ht="18.75" customHeight="1" x14ac:dyDescent="0.2">
      <c r="D31" s="403" t="s">
        <v>82</v>
      </c>
      <c r="E31" s="65"/>
      <c r="F31" s="60">
        <v>0</v>
      </c>
      <c r="G31" s="415"/>
      <c r="H31" s="553"/>
      <c r="I31" s="553"/>
      <c r="J31" s="428"/>
      <c r="K31" s="32"/>
      <c r="L31" s="31"/>
    </row>
    <row r="32" spans="3:12" s="22" customFormat="1" ht="18.75" customHeight="1" x14ac:dyDescent="0.2">
      <c r="D32" s="403" t="s">
        <v>334</v>
      </c>
      <c r="E32" s="65"/>
      <c r="F32" s="60">
        <v>0</v>
      </c>
      <c r="G32" s="414"/>
      <c r="H32" s="113" t="s">
        <v>307</v>
      </c>
      <c r="I32" s="99"/>
      <c r="J32" s="64">
        <f>SUM(J33:J36)</f>
        <v>0</v>
      </c>
      <c r="K32" s="32"/>
    </row>
    <row r="33" spans="3:15" s="22" customFormat="1" ht="18.75" customHeight="1" x14ac:dyDescent="0.2">
      <c r="D33" s="111" t="s">
        <v>93</v>
      </c>
      <c r="E33" s="74"/>
      <c r="F33" s="60">
        <v>0</v>
      </c>
      <c r="G33" s="415"/>
      <c r="H33" s="551" t="s">
        <v>84</v>
      </c>
      <c r="I33" s="552"/>
      <c r="J33" s="408">
        <v>0</v>
      </c>
      <c r="K33" s="32"/>
    </row>
    <row r="34" spans="3:15" s="22" customFormat="1" ht="18.75" customHeight="1" x14ac:dyDescent="0.2">
      <c r="D34" s="95" t="s">
        <v>302</v>
      </c>
      <c r="E34" s="76"/>
      <c r="F34" s="61">
        <v>0</v>
      </c>
      <c r="G34" s="414"/>
      <c r="H34" s="111" t="s">
        <v>86</v>
      </c>
      <c r="I34" s="112"/>
      <c r="J34" s="407">
        <v>0</v>
      </c>
    </row>
    <row r="35" spans="3:15" s="22" customFormat="1" ht="18.75" customHeight="1" x14ac:dyDescent="0.2">
      <c r="D35" s="429"/>
      <c r="E35" s="429"/>
      <c r="F35" s="426"/>
      <c r="G35" s="414"/>
      <c r="H35" s="111" t="s">
        <v>85</v>
      </c>
      <c r="I35" s="112"/>
      <c r="J35" s="418">
        <v>0</v>
      </c>
      <c r="K35" s="44"/>
    </row>
    <row r="36" spans="3:15" s="22" customFormat="1" ht="18.75" customHeight="1" x14ac:dyDescent="0.2">
      <c r="D36" s="113" t="s">
        <v>83</v>
      </c>
      <c r="E36" s="86"/>
      <c r="F36" s="62">
        <f>SUM(F37:F40)</f>
        <v>0</v>
      </c>
      <c r="G36" s="414"/>
      <c r="H36" s="111" t="s">
        <v>323</v>
      </c>
      <c r="I36" s="112"/>
      <c r="J36" s="418">
        <v>0</v>
      </c>
      <c r="K36" s="31"/>
    </row>
    <row r="37" spans="3:15" s="22" customFormat="1" ht="18.75" customHeight="1" x14ac:dyDescent="0.2">
      <c r="D37" s="77" t="s">
        <v>319</v>
      </c>
      <c r="E37" s="63"/>
      <c r="F37" s="60">
        <v>0</v>
      </c>
      <c r="G37" s="414"/>
      <c r="H37" s="578"/>
      <c r="I37" s="579"/>
      <c r="J37" s="409"/>
      <c r="K37" s="31"/>
    </row>
    <row r="38" spans="3:15" s="22" customFormat="1" ht="18.75" customHeight="1" x14ac:dyDescent="0.2">
      <c r="D38" s="77" t="s">
        <v>303</v>
      </c>
      <c r="E38" s="63"/>
      <c r="F38" s="60">
        <v>0</v>
      </c>
      <c r="G38" s="415"/>
      <c r="H38" s="578"/>
      <c r="I38" s="579"/>
      <c r="J38" s="410"/>
      <c r="K38" s="31"/>
    </row>
    <row r="39" spans="3:15" s="22" customFormat="1" ht="18.75" customHeight="1" x14ac:dyDescent="0.2">
      <c r="D39" s="573" t="s">
        <v>320</v>
      </c>
      <c r="E39" s="574"/>
      <c r="F39" s="60">
        <v>0</v>
      </c>
      <c r="G39" s="416"/>
      <c r="H39" s="578"/>
      <c r="I39" s="579"/>
      <c r="J39" s="98"/>
      <c r="K39" s="31"/>
    </row>
    <row r="40" spans="3:15" s="22" customFormat="1" ht="18.75" customHeight="1" x14ac:dyDescent="0.2">
      <c r="D40" s="573" t="s">
        <v>309</v>
      </c>
      <c r="E40" s="577"/>
      <c r="F40" s="60">
        <v>0</v>
      </c>
      <c r="G40" s="416"/>
      <c r="H40" s="578"/>
      <c r="I40" s="579"/>
      <c r="J40" s="409"/>
      <c r="K40" s="31"/>
    </row>
    <row r="41" spans="3:15" s="22" customFormat="1" ht="18.75" customHeight="1" x14ac:dyDescent="0.2">
      <c r="D41" s="589"/>
      <c r="E41" s="590"/>
      <c r="F41" s="409"/>
      <c r="G41" s="414"/>
      <c r="H41" s="589"/>
      <c r="I41" s="590"/>
      <c r="J41" s="411"/>
      <c r="K41" s="31"/>
    </row>
    <row r="42" spans="3:15" s="22" customFormat="1" ht="18.75" customHeight="1" x14ac:dyDescent="0.2">
      <c r="D42" s="578"/>
      <c r="E42" s="579"/>
      <c r="F42" s="409"/>
      <c r="G42" s="416"/>
      <c r="H42" s="592"/>
      <c r="I42" s="592"/>
      <c r="J42" s="427"/>
      <c r="K42" s="44"/>
    </row>
    <row r="43" spans="3:15" s="22" customFormat="1" ht="18.75" customHeight="1" x14ac:dyDescent="0.2">
      <c r="D43" s="575"/>
      <c r="E43" s="576"/>
      <c r="F43" s="409"/>
      <c r="G43" s="416"/>
      <c r="H43" s="580"/>
      <c r="I43" s="581"/>
      <c r="J43" s="582"/>
      <c r="K43" s="31"/>
    </row>
    <row r="44" spans="3:15" s="22" customFormat="1" ht="18.75" customHeight="1" x14ac:dyDescent="0.2">
      <c r="D44" s="578"/>
      <c r="E44" s="579"/>
      <c r="F44" s="409"/>
      <c r="G44" s="416"/>
      <c r="H44" s="583"/>
      <c r="I44" s="584"/>
      <c r="J44" s="585"/>
      <c r="K44" s="31"/>
    </row>
    <row r="45" spans="3:15" s="22" customFormat="1" ht="18.75" customHeight="1" x14ac:dyDescent="0.2">
      <c r="D45" s="578"/>
      <c r="E45" s="579"/>
      <c r="F45" s="411"/>
      <c r="G45" s="416"/>
      <c r="H45" s="586"/>
      <c r="I45" s="587"/>
      <c r="J45" s="588"/>
    </row>
    <row r="46" spans="3:15" s="22" customFormat="1" ht="8.25" customHeight="1" x14ac:dyDescent="0.2">
      <c r="C46" s="53"/>
      <c r="D46" s="391"/>
      <c r="E46" s="391"/>
      <c r="F46" s="41"/>
      <c r="G46" s="416"/>
      <c r="H46" s="34"/>
      <c r="I46" s="34"/>
      <c r="J46" s="40"/>
      <c r="K46" s="31"/>
      <c r="L46" s="31"/>
      <c r="M46" s="29"/>
      <c r="N46" s="20"/>
      <c r="O46" s="20"/>
    </row>
    <row r="47" spans="3:15" s="22" customFormat="1" ht="24" customHeight="1" x14ac:dyDescent="0.2">
      <c r="C47" s="53"/>
      <c r="D47" s="569" t="str">
        <f>"TOTAL RECETTES au 31/12/" &amp;(Source!C14-1)</f>
        <v>TOTAL RECETTES au 31/12/2020</v>
      </c>
      <c r="E47" s="570"/>
      <c r="F47" s="68">
        <f>F16+F20+F25+F29+F36</f>
        <v>0</v>
      </c>
      <c r="G47" s="415"/>
      <c r="H47" s="569" t="str">
        <f>"TOTAL DEPENSES au 31/12/" &amp;(Source!C14-1)</f>
        <v>TOTAL DEPENSES au 31/12/2020</v>
      </c>
      <c r="I47" s="570"/>
      <c r="J47" s="68">
        <f>J16+J20+J32</f>
        <v>0</v>
      </c>
      <c r="K47" s="44"/>
      <c r="L47" s="31"/>
      <c r="N47" s="20"/>
      <c r="O47" s="20"/>
    </row>
    <row r="48" spans="3:15" s="22" customFormat="1" ht="21" customHeight="1" x14ac:dyDescent="0.2">
      <c r="C48" s="53"/>
      <c r="D48" s="569" t="str">
        <f>"EXCEDENT DE L'EXERCICE " &amp; Source!C14-1</f>
        <v>EXCEDENT DE L'EXERCICE 2020</v>
      </c>
      <c r="E48" s="570"/>
      <c r="F48" s="68" t="str">
        <f>IF(F47&gt;J47,(F47-J47),"")</f>
        <v/>
      </c>
      <c r="G48" s="417"/>
      <c r="H48" s="571" t="str">
        <f>"DEFICIT DE L'EXERCICE " &amp; Source!C14-1</f>
        <v>DEFICIT DE L'EXERCICE 2020</v>
      </c>
      <c r="I48" s="572"/>
      <c r="J48" s="101" t="str">
        <f>IF(J47&gt;F47,(J47-F47),"")</f>
        <v/>
      </c>
      <c r="K48" s="44"/>
      <c r="L48" s="31"/>
      <c r="N48" s="20"/>
      <c r="O48" s="20"/>
    </row>
    <row r="49" spans="3:15" s="22" customFormat="1" ht="18.75" customHeight="1" x14ac:dyDescent="0.2">
      <c r="C49" s="53"/>
      <c r="D49" s="568" t="s">
        <v>482</v>
      </c>
      <c r="E49" s="568"/>
      <c r="F49" s="568"/>
      <c r="G49" s="568"/>
      <c r="H49" s="568"/>
      <c r="I49" s="568"/>
      <c r="J49" s="568"/>
      <c r="K49" s="31"/>
      <c r="L49" s="31"/>
      <c r="N49" s="20"/>
      <c r="O49" s="20"/>
    </row>
    <row r="50" spans="3:15" s="22" customFormat="1" ht="18.75" customHeight="1" x14ac:dyDescent="0.2">
      <c r="C50" s="54"/>
      <c r="D50" s="42"/>
      <c r="E50" s="43"/>
      <c r="F50" s="43"/>
      <c r="G50" s="31"/>
      <c r="H50" s="43"/>
      <c r="I50" s="43"/>
      <c r="J50" s="43"/>
      <c r="K50" s="31"/>
      <c r="L50" s="31"/>
      <c r="N50" s="20"/>
      <c r="O50" s="20"/>
    </row>
    <row r="51" spans="3:15" s="22" customFormat="1" ht="18.75" customHeight="1" x14ac:dyDescent="0.2">
      <c r="C51" s="53"/>
      <c r="D51" s="33"/>
      <c r="E51" s="49"/>
      <c r="F51" s="49"/>
      <c r="G51" s="50"/>
      <c r="K51" s="51"/>
      <c r="L51" s="31"/>
      <c r="N51" s="20"/>
      <c r="O51" s="20"/>
    </row>
    <row r="52" spans="3:15" s="22" customFormat="1" ht="18.75" customHeight="1" x14ac:dyDescent="0.2">
      <c r="C52" s="591"/>
      <c r="D52" s="591"/>
      <c r="H52" s="25"/>
      <c r="I52" s="24"/>
    </row>
    <row r="53" spans="3:15" s="22" customFormat="1" ht="18.75" customHeight="1" x14ac:dyDescent="0.2">
      <c r="C53" s="591"/>
      <c r="D53" s="591"/>
    </row>
    <row r="54" spans="3:15" s="22" customFormat="1" ht="18.75" customHeight="1" x14ac:dyDescent="0.2">
      <c r="C54" s="591"/>
      <c r="D54" s="591"/>
    </row>
    <row r="55" spans="3:15" s="22" customFormat="1" ht="18.75" customHeight="1" x14ac:dyDescent="0.2">
      <c r="C55" s="591"/>
      <c r="D55" s="591"/>
    </row>
    <row r="56" spans="3:15" s="22" customFormat="1" ht="18.75" customHeight="1" x14ac:dyDescent="0.2">
      <c r="C56" s="591"/>
      <c r="D56" s="591"/>
    </row>
    <row r="57" spans="3:15" s="22" customFormat="1" ht="21.75" customHeight="1" x14ac:dyDescent="0.2"/>
    <row r="58" spans="3:15" s="22" customFormat="1" ht="21.75" customHeight="1" x14ac:dyDescent="0.2"/>
    <row r="59" spans="3:15" s="22" customFormat="1" ht="21.75" customHeight="1" x14ac:dyDescent="0.2"/>
    <row r="60" spans="3:15" s="22" customFormat="1" ht="21.75" customHeight="1" x14ac:dyDescent="0.2"/>
    <row r="61" spans="3:15" s="22" customFormat="1" ht="21.75" customHeight="1" x14ac:dyDescent="0.2"/>
    <row r="62" spans="3:15" s="22" customFormat="1" ht="21.75" customHeight="1" x14ac:dyDescent="0.2"/>
    <row r="63" spans="3:15" s="22" customFormat="1" ht="21.75" customHeight="1" x14ac:dyDescent="0.2"/>
    <row r="64" spans="3:15" s="22" customFormat="1" ht="21.75" customHeight="1" x14ac:dyDescent="0.2"/>
    <row r="65" s="22" customFormat="1" ht="21.75" customHeight="1" x14ac:dyDescent="0.2"/>
    <row r="66" s="22" customFormat="1" ht="21.75" customHeight="1" x14ac:dyDescent="0.2"/>
    <row r="67" s="22" customFormat="1" ht="21.75" customHeight="1" x14ac:dyDescent="0.2"/>
    <row r="68" s="22" customFormat="1" ht="21.75" customHeight="1" x14ac:dyDescent="0.2"/>
    <row r="69" s="22" customFormat="1" ht="21.75" customHeight="1" x14ac:dyDescent="0.2"/>
    <row r="70" s="22" customFormat="1" ht="21.75" customHeight="1" x14ac:dyDescent="0.2"/>
    <row r="71" s="22" customFormat="1" ht="21.75" customHeight="1" x14ac:dyDescent="0.2"/>
    <row r="72" s="22" customFormat="1" ht="21.75" customHeight="1" x14ac:dyDescent="0.2"/>
    <row r="73" s="22" customFormat="1" ht="21.75" customHeight="1" x14ac:dyDescent="0.2"/>
    <row r="74" s="22" customFormat="1" ht="21.75" customHeight="1" x14ac:dyDescent="0.2"/>
    <row r="75" s="22" customFormat="1" ht="21.75" customHeight="1" x14ac:dyDescent="0.2"/>
    <row r="76" s="22" customFormat="1" ht="21.75" customHeight="1" x14ac:dyDescent="0.2"/>
    <row r="77" s="22" customFormat="1" ht="21.75" customHeight="1" x14ac:dyDescent="0.2"/>
    <row r="78" s="22" customFormat="1" ht="21.75" customHeight="1" x14ac:dyDescent="0.2"/>
    <row r="79" s="22" customFormat="1" ht="21.75" customHeight="1" x14ac:dyDescent="0.2"/>
    <row r="80" s="22" customFormat="1" ht="21.75" customHeight="1" x14ac:dyDescent="0.2"/>
    <row r="81" s="22" customFormat="1" ht="21.75" customHeight="1" x14ac:dyDescent="0.2"/>
    <row r="82" s="22" customFormat="1" ht="21.75" customHeight="1" x14ac:dyDescent="0.2"/>
    <row r="83" s="22" customFormat="1" ht="21.75" customHeight="1" x14ac:dyDescent="0.2"/>
    <row r="84" s="22" customFormat="1" ht="21.75" customHeight="1" x14ac:dyDescent="0.2"/>
    <row r="85" s="22" customFormat="1" ht="21.75" customHeight="1" x14ac:dyDescent="0.2"/>
    <row r="86" s="22" customFormat="1" ht="21.75" customHeight="1" x14ac:dyDescent="0.2"/>
    <row r="87" s="22" customFormat="1" ht="21.75" customHeight="1" x14ac:dyDescent="0.2"/>
    <row r="88" s="22" customFormat="1" ht="21.75" customHeight="1" x14ac:dyDescent="0.2"/>
    <row r="89" s="22" customFormat="1" ht="21.75" customHeight="1" x14ac:dyDescent="0.2"/>
    <row r="90" s="22" customFormat="1" ht="21.75" customHeight="1" x14ac:dyDescent="0.2"/>
    <row r="91" s="22" customFormat="1" ht="21.75" customHeight="1" x14ac:dyDescent="0.2"/>
    <row r="92" s="22" customFormat="1" ht="21.75" customHeight="1" x14ac:dyDescent="0.2"/>
    <row r="93" s="22" customFormat="1" ht="21.75" customHeight="1" x14ac:dyDescent="0.2"/>
    <row r="94" s="22" customFormat="1" ht="21.75" customHeight="1" x14ac:dyDescent="0.2"/>
    <row r="95" s="22" customFormat="1" ht="21.75" customHeight="1" x14ac:dyDescent="0.2"/>
    <row r="96" s="22" customFormat="1" ht="21.75" customHeight="1" x14ac:dyDescent="0.2"/>
    <row r="97" s="22" customFormat="1" ht="21.75" customHeight="1" x14ac:dyDescent="0.2"/>
    <row r="98" s="22" customFormat="1" ht="21.75" customHeight="1" x14ac:dyDescent="0.2"/>
    <row r="99" s="22" customFormat="1" ht="21.75" customHeight="1" x14ac:dyDescent="0.2"/>
    <row r="100" s="22" customFormat="1" ht="21.75" customHeight="1" x14ac:dyDescent="0.2"/>
    <row r="101" s="22" customFormat="1" ht="21.75" customHeight="1" x14ac:dyDescent="0.2"/>
    <row r="102" s="22" customFormat="1" ht="21.75" customHeight="1" x14ac:dyDescent="0.2"/>
    <row r="103" s="22" customFormat="1" ht="21.75" customHeight="1" x14ac:dyDescent="0.2"/>
    <row r="104" s="22" customFormat="1" ht="21.75" customHeight="1" x14ac:dyDescent="0.2"/>
    <row r="105" s="22" customFormat="1" ht="21.75" customHeight="1" x14ac:dyDescent="0.2"/>
    <row r="106" s="22" customFormat="1" ht="21.75" customHeight="1" x14ac:dyDescent="0.2"/>
    <row r="107" s="22" customFormat="1" ht="21.75" customHeight="1" x14ac:dyDescent="0.2"/>
    <row r="108" s="22" customFormat="1" ht="21.75" customHeight="1" x14ac:dyDescent="0.2"/>
    <row r="109" s="22" customFormat="1" ht="21.75" customHeight="1" x14ac:dyDescent="0.2"/>
    <row r="110" s="22" customFormat="1" ht="21.75" customHeight="1" x14ac:dyDescent="0.2"/>
    <row r="111" s="22" customFormat="1" ht="21.75" customHeight="1" x14ac:dyDescent="0.2"/>
    <row r="112" s="22" customFormat="1" ht="21.75" customHeight="1" x14ac:dyDescent="0.2"/>
    <row r="113" s="22" customFormat="1" ht="21.75" customHeight="1" x14ac:dyDescent="0.2"/>
    <row r="114" s="22" customFormat="1" ht="21.75" customHeight="1" x14ac:dyDescent="0.2"/>
    <row r="115" s="22" customFormat="1" ht="21.75" customHeight="1" x14ac:dyDescent="0.2"/>
    <row r="116" s="22" customFormat="1" ht="21.75" customHeight="1" x14ac:dyDescent="0.2"/>
    <row r="117" s="22" customFormat="1" ht="21.75" customHeight="1" x14ac:dyDescent="0.2"/>
    <row r="118" s="22" customFormat="1" ht="21.75" customHeight="1" x14ac:dyDescent="0.2"/>
    <row r="119" s="22" customFormat="1" ht="21.75" customHeight="1" x14ac:dyDescent="0.2"/>
    <row r="120" s="22" customFormat="1" ht="21.75" customHeight="1" x14ac:dyDescent="0.2"/>
    <row r="121" s="22" customFormat="1" ht="21.75" customHeight="1" x14ac:dyDescent="0.2"/>
    <row r="122" s="22" customFormat="1" ht="21.75" customHeight="1" x14ac:dyDescent="0.2"/>
    <row r="123" s="22" customFormat="1" ht="21.75" customHeight="1" x14ac:dyDescent="0.2"/>
    <row r="124" s="22" customFormat="1" ht="21.75" customHeight="1" x14ac:dyDescent="0.2"/>
    <row r="125" s="22" customFormat="1" ht="21.75" customHeight="1" x14ac:dyDescent="0.2"/>
    <row r="126" s="22" customFormat="1" ht="21.75" customHeight="1" x14ac:dyDescent="0.2"/>
    <row r="127" s="22" customFormat="1" ht="21.75" customHeight="1" x14ac:dyDescent="0.2"/>
    <row r="128" s="22" customFormat="1" ht="21.75" customHeight="1" x14ac:dyDescent="0.2"/>
    <row r="129" s="22" customFormat="1" ht="21.75" customHeight="1" x14ac:dyDescent="0.2"/>
    <row r="130" s="22" customFormat="1" ht="21.75" customHeight="1" x14ac:dyDescent="0.2"/>
    <row r="131" s="22" customFormat="1" ht="21.75" customHeight="1" x14ac:dyDescent="0.2"/>
    <row r="132" s="22" customFormat="1" ht="21.75" customHeight="1" x14ac:dyDescent="0.2"/>
    <row r="133" s="22" customFormat="1" ht="21.75" customHeight="1" x14ac:dyDescent="0.2"/>
    <row r="134" s="22" customFormat="1" ht="21.75" customHeight="1" x14ac:dyDescent="0.2"/>
    <row r="135" s="22" customFormat="1" ht="21.75" customHeight="1" x14ac:dyDescent="0.2"/>
    <row r="136" s="22" customFormat="1" ht="21.75" customHeight="1" x14ac:dyDescent="0.2"/>
    <row r="137" s="22" customFormat="1" ht="21.75" customHeight="1" x14ac:dyDescent="0.2"/>
    <row r="138" s="22" customFormat="1" ht="21.75" customHeight="1" x14ac:dyDescent="0.2"/>
    <row r="139" s="22" customFormat="1" ht="21.75" customHeight="1" x14ac:dyDescent="0.2"/>
    <row r="140" s="22" customFormat="1" ht="21.75" customHeight="1" x14ac:dyDescent="0.2"/>
    <row r="141" s="22" customFormat="1" ht="21.75" customHeight="1" x14ac:dyDescent="0.2"/>
    <row r="142" s="22" customFormat="1" ht="21.75" customHeight="1" x14ac:dyDescent="0.2"/>
    <row r="143" s="22" customFormat="1" ht="21.75" customHeight="1" x14ac:dyDescent="0.2"/>
    <row r="144" s="22" customFormat="1" ht="21.75" customHeight="1" x14ac:dyDescent="0.2"/>
    <row r="145" s="22" customFormat="1" ht="21.75" customHeight="1" x14ac:dyDescent="0.2"/>
    <row r="146" s="22" customFormat="1" ht="21.75" customHeight="1" x14ac:dyDescent="0.2"/>
    <row r="147" s="22" customFormat="1" ht="21.75" customHeight="1" x14ac:dyDescent="0.2"/>
    <row r="148" s="22" customFormat="1" ht="21.75" customHeight="1" x14ac:dyDescent="0.2"/>
    <row r="149" s="22" customFormat="1" ht="21.75" customHeight="1" x14ac:dyDescent="0.2"/>
    <row r="150" s="22" customFormat="1" ht="21.75" customHeight="1" x14ac:dyDescent="0.2"/>
    <row r="151" s="22" customFormat="1" ht="21.75" customHeight="1" x14ac:dyDescent="0.2"/>
    <row r="152" s="22" customFormat="1" ht="21.75" customHeight="1" x14ac:dyDescent="0.2"/>
    <row r="153" s="22" customFormat="1" ht="21.75" customHeight="1" x14ac:dyDescent="0.2"/>
    <row r="154" s="22" customFormat="1" ht="21.75" customHeight="1" x14ac:dyDescent="0.2"/>
    <row r="155" s="22" customFormat="1" ht="21.75" customHeight="1" x14ac:dyDescent="0.2"/>
    <row r="156" s="22" customFormat="1" ht="21.75" customHeight="1" x14ac:dyDescent="0.2"/>
    <row r="157" s="22" customFormat="1" ht="21.75" customHeight="1" x14ac:dyDescent="0.2"/>
    <row r="158" s="22" customFormat="1" ht="21.75" customHeight="1" x14ac:dyDescent="0.2"/>
    <row r="159" s="22" customFormat="1" ht="21.75" customHeight="1" x14ac:dyDescent="0.2"/>
    <row r="160" s="22" customFormat="1" ht="21.75" customHeight="1" x14ac:dyDescent="0.2"/>
    <row r="161" s="22" customFormat="1" ht="21.75" customHeight="1" x14ac:dyDescent="0.2"/>
    <row r="162" s="22" customFormat="1" ht="21.75" customHeight="1" x14ac:dyDescent="0.2"/>
    <row r="163" s="22" customFormat="1" ht="21.75" customHeight="1" x14ac:dyDescent="0.2"/>
    <row r="164" s="22" customFormat="1" ht="21.75" customHeight="1" x14ac:dyDescent="0.2"/>
    <row r="165" s="22" customFormat="1" ht="21.75" customHeight="1" x14ac:dyDescent="0.2"/>
    <row r="166" s="22" customFormat="1" ht="21.75" customHeight="1" x14ac:dyDescent="0.2"/>
    <row r="167" s="22" customFormat="1" ht="21.75" customHeight="1" x14ac:dyDescent="0.2"/>
    <row r="168" s="22" customFormat="1" ht="21.75" customHeight="1" x14ac:dyDescent="0.2"/>
    <row r="169" s="15" customFormat="1" ht="21.75" customHeight="1" x14ac:dyDescent="0.2"/>
    <row r="170" s="15" customFormat="1" ht="21.75" customHeight="1" x14ac:dyDescent="0.2"/>
    <row r="171" s="15" customFormat="1" ht="21.75" customHeight="1" x14ac:dyDescent="0.2"/>
    <row r="172" s="15" customFormat="1" ht="21.75" customHeight="1" x14ac:dyDescent="0.2"/>
    <row r="173" s="15" customFormat="1" ht="21.75" customHeight="1" x14ac:dyDescent="0.2"/>
    <row r="174" s="15" customFormat="1" ht="21.75" customHeight="1" x14ac:dyDescent="0.2"/>
    <row r="175" s="15" customFormat="1" ht="21.75" customHeight="1" x14ac:dyDescent="0.2"/>
    <row r="176" s="15" customFormat="1" ht="21.75" customHeight="1" x14ac:dyDescent="0.2"/>
    <row r="177" s="15" customFormat="1" ht="21.75" customHeight="1" x14ac:dyDescent="0.2"/>
    <row r="178" s="15" customFormat="1" ht="21.75" customHeight="1" x14ac:dyDescent="0.2"/>
    <row r="179" s="15" customFormat="1" ht="21.75" customHeight="1" x14ac:dyDescent="0.2"/>
    <row r="180" s="15" customFormat="1" ht="21.75" customHeight="1" x14ac:dyDescent="0.2"/>
    <row r="181" s="15" customFormat="1" ht="21.75" customHeight="1" x14ac:dyDescent="0.2"/>
    <row r="182" s="15" customFormat="1" ht="21.75" customHeight="1" x14ac:dyDescent="0.2"/>
    <row r="183" s="15" customFormat="1" ht="21.75" customHeight="1" x14ac:dyDescent="0.2"/>
    <row r="184" s="15" customFormat="1" ht="21.75" customHeight="1" x14ac:dyDescent="0.2"/>
    <row r="185" s="15" customFormat="1" ht="21.75" customHeight="1" x14ac:dyDescent="0.2"/>
    <row r="186" s="15" customFormat="1" ht="21.75" customHeight="1" x14ac:dyDescent="0.2"/>
    <row r="187" s="15" customFormat="1" ht="21.75" customHeight="1" x14ac:dyDescent="0.2"/>
    <row r="188" s="15" customFormat="1" ht="21.75" customHeight="1" x14ac:dyDescent="0.2"/>
    <row r="189" s="15" customFormat="1" ht="21.75" customHeight="1" x14ac:dyDescent="0.2"/>
    <row r="190" s="15" customFormat="1" ht="21.75" customHeight="1" x14ac:dyDescent="0.2"/>
    <row r="191" s="15" customFormat="1" ht="21.75" customHeight="1" x14ac:dyDescent="0.2"/>
    <row r="192" s="15" customFormat="1" ht="21.75" customHeight="1" x14ac:dyDescent="0.2"/>
    <row r="193" s="15" customFormat="1" ht="21.75" customHeight="1" x14ac:dyDescent="0.2"/>
    <row r="194" s="15" customFormat="1" ht="21.75" customHeight="1" x14ac:dyDescent="0.2"/>
    <row r="195" s="15" customFormat="1" ht="21.75" customHeight="1" x14ac:dyDescent="0.2"/>
    <row r="196" s="15" customFormat="1" ht="21.75" customHeight="1" x14ac:dyDescent="0.2"/>
    <row r="197" s="15" customFormat="1" ht="21.75" customHeight="1" x14ac:dyDescent="0.2"/>
    <row r="198" s="15" customFormat="1" ht="21.75" customHeight="1" x14ac:dyDescent="0.2"/>
    <row r="199" s="15" customFormat="1" ht="21.75" customHeight="1" x14ac:dyDescent="0.2"/>
    <row r="200" s="15" customFormat="1" ht="21.75" customHeight="1" x14ac:dyDescent="0.2"/>
    <row r="201" s="15" customFormat="1" ht="21.75" customHeight="1" x14ac:dyDescent="0.2"/>
    <row r="202" s="15" customFormat="1" ht="21.75" customHeight="1" x14ac:dyDescent="0.2"/>
    <row r="203" s="15" customFormat="1" ht="21.75" customHeight="1" x14ac:dyDescent="0.2"/>
    <row r="204" s="15" customFormat="1" ht="21.75" customHeight="1" x14ac:dyDescent="0.2"/>
    <row r="205" s="15" customFormat="1" ht="21.75" customHeight="1" x14ac:dyDescent="0.2"/>
    <row r="206" s="15" customFormat="1" ht="21.75" customHeight="1" x14ac:dyDescent="0.2"/>
    <row r="207" s="15" customFormat="1" ht="21.75" customHeight="1" x14ac:dyDescent="0.2"/>
    <row r="208" s="15" customFormat="1" ht="21.75" customHeight="1" x14ac:dyDescent="0.2"/>
    <row r="209" s="15" customFormat="1" ht="21.75" customHeight="1" x14ac:dyDescent="0.2"/>
    <row r="210" s="15" customFormat="1" ht="21.75" customHeight="1" x14ac:dyDescent="0.2"/>
    <row r="211" s="15" customFormat="1" ht="21.75" customHeight="1" x14ac:dyDescent="0.2"/>
    <row r="212" s="15" customFormat="1" ht="21.75" customHeight="1" x14ac:dyDescent="0.2"/>
    <row r="213" s="15" customFormat="1" ht="21.75" customHeight="1" x14ac:dyDescent="0.2"/>
    <row r="214" s="15" customFormat="1" ht="21.75" customHeight="1" x14ac:dyDescent="0.2"/>
    <row r="215" s="15" customFormat="1" ht="21.75" customHeight="1" x14ac:dyDescent="0.2"/>
    <row r="216" s="15" customFormat="1" ht="21.75" customHeight="1" x14ac:dyDescent="0.2"/>
    <row r="217" s="15" customFormat="1" ht="21.75" customHeight="1" x14ac:dyDescent="0.2"/>
    <row r="218" s="15" customFormat="1" ht="21.75" customHeight="1" x14ac:dyDescent="0.2"/>
    <row r="219" s="15" customFormat="1" ht="21.75" customHeight="1" x14ac:dyDescent="0.2"/>
    <row r="220" s="15" customFormat="1" ht="21.75" customHeight="1" x14ac:dyDescent="0.2"/>
    <row r="221" s="15" customFormat="1" ht="21.75" customHeight="1" x14ac:dyDescent="0.2"/>
    <row r="222" s="15" customFormat="1" ht="21.75" customHeight="1" x14ac:dyDescent="0.2"/>
    <row r="223" s="15" customFormat="1" ht="21.75" customHeight="1" x14ac:dyDescent="0.2"/>
    <row r="224" s="15" customFormat="1" ht="21.75" customHeight="1" x14ac:dyDescent="0.2"/>
    <row r="225" s="15" customFormat="1" ht="21.75" customHeight="1" x14ac:dyDescent="0.2"/>
    <row r="226" s="15" customFormat="1" ht="21.75" customHeight="1" x14ac:dyDescent="0.2"/>
    <row r="227" s="15" customFormat="1" ht="21.75" customHeight="1" x14ac:dyDescent="0.2"/>
    <row r="228" s="15" customFormat="1" ht="21.75" customHeight="1" x14ac:dyDescent="0.2"/>
    <row r="229" s="15" customFormat="1" ht="21.75" customHeight="1" x14ac:dyDescent="0.2"/>
    <row r="230" s="15" customFormat="1" ht="21.75" customHeight="1" x14ac:dyDescent="0.2"/>
    <row r="231" s="15" customFormat="1" ht="21.75" customHeight="1" x14ac:dyDescent="0.2"/>
    <row r="232" s="15" customFormat="1" ht="21.75" customHeight="1" x14ac:dyDescent="0.2"/>
    <row r="233" s="15" customFormat="1" ht="21.75" customHeight="1" x14ac:dyDescent="0.2"/>
    <row r="234" s="15" customFormat="1" ht="21.75" customHeight="1" x14ac:dyDescent="0.2"/>
    <row r="235" s="15" customFormat="1" ht="21.75" customHeight="1" x14ac:dyDescent="0.2"/>
    <row r="236" s="15" customFormat="1" ht="21.75" customHeight="1" x14ac:dyDescent="0.2"/>
    <row r="237" s="15" customFormat="1" ht="21.75" customHeight="1" x14ac:dyDescent="0.2"/>
    <row r="238" s="15" customFormat="1" ht="21.75" customHeight="1" x14ac:dyDescent="0.2"/>
    <row r="239" s="15" customFormat="1" ht="21.75" customHeight="1" x14ac:dyDescent="0.2"/>
    <row r="240" s="15" customFormat="1" ht="21.75" customHeight="1" x14ac:dyDescent="0.2"/>
    <row r="241" s="15" customFormat="1" ht="21.75" customHeight="1" x14ac:dyDescent="0.2"/>
    <row r="242" s="15" customFormat="1" ht="21.75" customHeight="1" x14ac:dyDescent="0.2"/>
    <row r="243" s="15" customFormat="1" ht="21.75" customHeight="1" x14ac:dyDescent="0.2"/>
    <row r="244" s="15" customFormat="1" ht="21.75" customHeight="1" x14ac:dyDescent="0.2"/>
    <row r="245" s="15" customFormat="1" ht="21.75" customHeight="1" x14ac:dyDescent="0.2"/>
    <row r="246" s="15" customFormat="1" ht="21.75" customHeight="1" x14ac:dyDescent="0.2"/>
    <row r="247" s="15" customFormat="1" ht="21.75" customHeight="1" x14ac:dyDescent="0.2"/>
    <row r="248" s="15" customFormat="1" ht="21.75" customHeight="1" x14ac:dyDescent="0.2"/>
    <row r="249" s="15" customFormat="1" ht="21.75" customHeight="1" x14ac:dyDescent="0.2"/>
    <row r="250" s="15" customFormat="1" ht="21.75" customHeight="1" x14ac:dyDescent="0.2"/>
    <row r="251" s="15" customFormat="1" ht="21.75" customHeight="1" x14ac:dyDescent="0.2"/>
    <row r="252" s="15" customFormat="1" ht="21.75" customHeight="1" x14ac:dyDescent="0.2"/>
    <row r="253" s="15" customFormat="1" ht="21.75" customHeight="1" x14ac:dyDescent="0.2"/>
    <row r="254" s="15" customFormat="1" ht="21.75" customHeight="1" x14ac:dyDescent="0.2"/>
    <row r="255" s="15" customFormat="1" ht="21.75" customHeight="1" x14ac:dyDescent="0.2"/>
    <row r="256" s="15" customFormat="1" ht="21.75" customHeight="1" x14ac:dyDescent="0.2"/>
    <row r="257" s="15" customFormat="1" ht="21.75" customHeight="1" x14ac:dyDescent="0.2"/>
    <row r="258" s="15" customFormat="1" ht="21.75" customHeight="1" x14ac:dyDescent="0.2"/>
    <row r="259" s="15" customFormat="1" ht="21.75" customHeight="1" x14ac:dyDescent="0.2"/>
    <row r="260" s="15" customFormat="1" ht="21.75" customHeight="1" x14ac:dyDescent="0.2"/>
    <row r="261" s="15" customFormat="1" ht="21.75" customHeight="1" x14ac:dyDescent="0.2"/>
    <row r="262" s="15" customFormat="1" ht="21.75" customHeight="1" x14ac:dyDescent="0.2"/>
    <row r="263" s="15" customFormat="1" ht="21.75" customHeight="1" x14ac:dyDescent="0.2"/>
    <row r="264" s="15" customFormat="1" ht="21.75" customHeight="1" x14ac:dyDescent="0.2"/>
    <row r="265" s="15" customFormat="1" ht="21.75" customHeight="1" x14ac:dyDescent="0.2"/>
    <row r="266" s="15" customFormat="1" ht="21.75" customHeight="1" x14ac:dyDescent="0.2"/>
    <row r="267" s="15" customFormat="1" ht="21.75" customHeight="1" x14ac:dyDescent="0.2"/>
    <row r="268" s="15" customFormat="1" ht="21.75" customHeight="1" x14ac:dyDescent="0.2"/>
    <row r="269" s="15" customFormat="1" ht="21.75" customHeight="1" x14ac:dyDescent="0.2"/>
    <row r="270" s="15" customFormat="1" ht="21.75" customHeight="1" x14ac:dyDescent="0.2"/>
    <row r="271" s="15" customFormat="1" ht="21.75" customHeight="1" x14ac:dyDescent="0.2"/>
    <row r="272" s="15" customFormat="1" ht="21.75" customHeight="1" x14ac:dyDescent="0.2"/>
    <row r="273" s="15" customFormat="1" ht="21.75" customHeight="1" x14ac:dyDescent="0.2"/>
    <row r="274" s="15" customFormat="1" ht="21.75" customHeight="1" x14ac:dyDescent="0.2"/>
    <row r="275" s="15" customFormat="1" ht="21.75" customHeight="1" x14ac:dyDescent="0.2"/>
    <row r="276" s="15" customFormat="1" ht="21.75" customHeight="1" x14ac:dyDescent="0.2"/>
    <row r="277" s="15" customFormat="1" ht="21.75" customHeight="1" x14ac:dyDescent="0.2"/>
    <row r="278" s="15" customFormat="1" ht="21.75" customHeight="1" x14ac:dyDescent="0.2"/>
    <row r="279" s="15" customFormat="1" ht="21.75" customHeight="1" x14ac:dyDescent="0.2"/>
    <row r="280" s="15" customFormat="1" ht="21.75" customHeight="1" x14ac:dyDescent="0.2"/>
    <row r="281" s="15" customFormat="1" ht="21.75" customHeight="1" x14ac:dyDescent="0.2"/>
    <row r="282" s="15" customFormat="1" ht="21.75" customHeight="1" x14ac:dyDescent="0.2"/>
    <row r="283" s="15" customFormat="1" ht="21.75" customHeight="1" x14ac:dyDescent="0.2"/>
    <row r="284" s="15" customFormat="1" ht="21.75" customHeight="1" x14ac:dyDescent="0.2"/>
    <row r="285" s="15" customFormat="1" ht="21.75" customHeight="1" x14ac:dyDescent="0.2"/>
    <row r="286" s="15" customFormat="1" ht="21.75" customHeight="1" x14ac:dyDescent="0.2"/>
    <row r="287" s="15" customFormat="1" ht="21.75" customHeight="1" x14ac:dyDescent="0.2"/>
    <row r="288" s="15" customFormat="1" ht="21.75" customHeight="1" x14ac:dyDescent="0.2"/>
    <row r="289" s="15" customFormat="1" ht="21.75" customHeight="1" x14ac:dyDescent="0.2"/>
    <row r="290" s="15" customFormat="1" ht="21.75" customHeight="1" x14ac:dyDescent="0.2"/>
    <row r="291" s="15" customFormat="1" ht="21.75" customHeight="1" x14ac:dyDescent="0.2"/>
    <row r="292" s="15" customFormat="1" ht="21.75" customHeight="1" x14ac:dyDescent="0.2"/>
    <row r="293" s="15" customFormat="1" ht="21.75" customHeight="1" x14ac:dyDescent="0.2"/>
    <row r="294" s="15" customFormat="1" ht="21.75" customHeight="1" x14ac:dyDescent="0.2"/>
    <row r="295" s="15" customFormat="1" ht="21.75" customHeight="1" x14ac:dyDescent="0.2"/>
    <row r="296" s="15" customFormat="1" ht="21.75" customHeight="1" x14ac:dyDescent="0.2"/>
    <row r="297" s="15" customFormat="1" ht="21.75" customHeight="1" x14ac:dyDescent="0.2"/>
    <row r="298" s="15" customFormat="1" ht="21.75" customHeight="1" x14ac:dyDescent="0.2"/>
    <row r="299" s="15" customFormat="1" ht="21.75" customHeight="1" x14ac:dyDescent="0.2"/>
    <row r="300" s="15" customFormat="1" ht="21.75" customHeight="1" x14ac:dyDescent="0.2"/>
    <row r="301" s="15" customFormat="1" ht="21.75" customHeight="1" x14ac:dyDescent="0.2"/>
    <row r="302" s="15" customFormat="1" ht="21.75" customHeight="1" x14ac:dyDescent="0.2"/>
    <row r="303" s="15" customFormat="1" ht="21.75" customHeight="1" x14ac:dyDescent="0.2"/>
    <row r="304" s="15" customFormat="1" ht="21.75" customHeight="1" x14ac:dyDescent="0.2"/>
    <row r="305" s="15" customFormat="1" ht="21.75" customHeight="1" x14ac:dyDescent="0.2"/>
    <row r="306" s="15" customFormat="1" ht="21.75" customHeight="1" x14ac:dyDescent="0.2"/>
    <row r="307" s="15" customFormat="1" ht="21.75" customHeight="1" x14ac:dyDescent="0.2"/>
    <row r="308" s="15" customFormat="1" ht="21.75" customHeight="1" x14ac:dyDescent="0.2"/>
    <row r="309" s="15" customFormat="1" ht="21.75" customHeight="1" x14ac:dyDescent="0.2"/>
    <row r="310" s="15" customFormat="1" ht="21.75" customHeight="1" x14ac:dyDescent="0.2"/>
    <row r="311" s="15" customFormat="1" ht="21.75" customHeight="1" x14ac:dyDescent="0.2"/>
    <row r="312" s="15" customFormat="1" ht="21.75" customHeight="1" x14ac:dyDescent="0.2"/>
    <row r="313" s="15" customFormat="1" ht="21.75" customHeight="1" x14ac:dyDescent="0.2"/>
    <row r="314" s="15" customFormat="1" ht="21.75" customHeight="1" x14ac:dyDescent="0.2"/>
    <row r="315" s="15" customFormat="1" ht="21.75" customHeight="1" x14ac:dyDescent="0.2"/>
    <row r="316" s="15" customFormat="1" ht="21.75" customHeight="1" x14ac:dyDescent="0.2"/>
    <row r="317" s="15" customFormat="1" ht="21.75" customHeight="1" x14ac:dyDescent="0.2"/>
    <row r="318" s="16" customFormat="1" ht="21.75" customHeight="1" x14ac:dyDescent="0.2"/>
    <row r="319" s="16" customFormat="1" ht="21.75" customHeight="1" x14ac:dyDescent="0.2"/>
    <row r="320" s="16" customFormat="1" ht="21.75" customHeight="1" x14ac:dyDescent="0.2"/>
    <row r="321" s="16" customFormat="1" ht="21.75" customHeight="1" x14ac:dyDescent="0.2"/>
    <row r="322" s="16" customFormat="1" ht="21.75" customHeight="1" x14ac:dyDescent="0.2"/>
    <row r="323" s="16" customFormat="1" ht="21.75" customHeight="1" x14ac:dyDescent="0.2"/>
    <row r="324" s="16" customFormat="1" ht="21.75" customHeight="1" x14ac:dyDescent="0.2"/>
    <row r="325" s="16" customFormat="1" ht="21.75" customHeight="1" x14ac:dyDescent="0.2"/>
    <row r="326" s="16" customFormat="1" ht="21.75" customHeight="1" x14ac:dyDescent="0.2"/>
    <row r="327" s="16" customFormat="1" ht="21.75" customHeight="1" x14ac:dyDescent="0.2"/>
    <row r="328" s="16" customFormat="1" ht="21.75" customHeight="1" x14ac:dyDescent="0.2"/>
    <row r="329" s="16" customFormat="1" ht="21.75" customHeight="1" x14ac:dyDescent="0.2"/>
    <row r="330" s="16" customFormat="1" ht="21.75" customHeight="1" x14ac:dyDescent="0.2"/>
    <row r="331" s="16" customFormat="1" ht="21.75" customHeight="1" x14ac:dyDescent="0.2"/>
    <row r="332" s="16" customFormat="1" ht="21.75" customHeight="1" x14ac:dyDescent="0.2"/>
    <row r="333" s="16" customFormat="1" ht="21.75" customHeight="1" x14ac:dyDescent="0.2"/>
    <row r="334" s="16" customFormat="1" ht="21.75" customHeight="1" x14ac:dyDescent="0.2"/>
    <row r="335" s="16" customFormat="1" ht="21.75" customHeight="1" x14ac:dyDescent="0.2"/>
    <row r="336" s="16" customFormat="1" ht="21.75" customHeight="1" x14ac:dyDescent="0.2"/>
    <row r="337" s="16" customFormat="1" ht="21.75" customHeight="1" x14ac:dyDescent="0.2"/>
    <row r="338" s="16" customFormat="1" ht="21.75" customHeight="1" x14ac:dyDescent="0.2"/>
    <row r="339" s="16" customFormat="1" ht="21.75" customHeight="1" x14ac:dyDescent="0.2"/>
    <row r="340" s="16" customFormat="1" ht="21.75" customHeight="1" x14ac:dyDescent="0.2"/>
    <row r="341" s="16" customFormat="1" ht="21.75" customHeight="1" x14ac:dyDescent="0.2"/>
    <row r="342" s="16" customFormat="1" ht="21.75" customHeight="1" x14ac:dyDescent="0.2"/>
    <row r="343" s="16" customFormat="1" ht="21.75" customHeight="1" x14ac:dyDescent="0.2"/>
    <row r="344" s="16" customFormat="1" ht="21.75" customHeight="1" x14ac:dyDescent="0.2"/>
    <row r="345" s="16" customFormat="1" ht="21.75" customHeight="1" x14ac:dyDescent="0.2"/>
    <row r="346" s="16" customFormat="1" ht="21.75" customHeight="1" x14ac:dyDescent="0.2"/>
    <row r="347" s="16" customFormat="1" ht="21.75" customHeight="1" x14ac:dyDescent="0.2"/>
    <row r="348" s="16" customFormat="1" ht="21.75" customHeight="1" x14ac:dyDescent="0.2"/>
    <row r="349" s="16" customFormat="1" ht="21.75" customHeight="1" x14ac:dyDescent="0.2"/>
    <row r="350" s="16" customFormat="1" ht="21.75" customHeight="1" x14ac:dyDescent="0.2"/>
    <row r="351" s="16" customFormat="1" ht="21.75" customHeight="1" x14ac:dyDescent="0.2"/>
    <row r="352" s="16" customFormat="1" ht="21.75" customHeight="1" x14ac:dyDescent="0.2"/>
    <row r="353" s="16" customFormat="1" ht="21.75" customHeight="1" x14ac:dyDescent="0.2"/>
    <row r="354" s="16" customFormat="1" ht="21.75" customHeight="1" x14ac:dyDescent="0.2"/>
    <row r="355" s="16" customFormat="1" ht="21.75" customHeight="1" x14ac:dyDescent="0.2"/>
    <row r="356" s="16" customFormat="1" ht="21.75" customHeight="1" x14ac:dyDescent="0.2"/>
    <row r="357" s="16" customFormat="1" ht="21.75" customHeight="1" x14ac:dyDescent="0.2"/>
    <row r="358" s="16" customFormat="1" ht="21.75" customHeight="1" x14ac:dyDescent="0.2"/>
    <row r="359" s="16" customFormat="1" ht="21.75" customHeight="1" x14ac:dyDescent="0.2"/>
    <row r="360" s="16" customFormat="1" ht="21.75" customHeight="1" x14ac:dyDescent="0.2"/>
    <row r="361" s="16" customFormat="1" ht="21.75" customHeight="1" x14ac:dyDescent="0.2"/>
    <row r="362" s="16" customFormat="1" ht="21.75" customHeight="1" x14ac:dyDescent="0.2"/>
    <row r="363" s="16" customFormat="1" ht="21.75" customHeight="1" x14ac:dyDescent="0.2"/>
    <row r="364" s="16" customFormat="1" ht="21.75" customHeight="1" x14ac:dyDescent="0.2"/>
    <row r="365" s="16" customFormat="1" ht="21.75" customHeight="1" x14ac:dyDescent="0.2"/>
    <row r="366" s="16" customFormat="1" ht="21.75" customHeight="1" x14ac:dyDescent="0.2"/>
    <row r="367" s="16" customFormat="1" ht="21.75" customHeight="1" x14ac:dyDescent="0.2"/>
    <row r="368" s="16" customFormat="1" ht="21.75" customHeight="1" x14ac:dyDescent="0.2"/>
    <row r="369" s="16" customFormat="1" ht="21.75" customHeight="1" x14ac:dyDescent="0.2"/>
    <row r="370" s="16" customFormat="1" ht="21.75" customHeight="1" x14ac:dyDescent="0.2"/>
    <row r="371" s="16" customFormat="1" ht="21.75" customHeight="1" x14ac:dyDescent="0.2"/>
    <row r="372" s="16" customFormat="1" ht="21.75" customHeight="1" x14ac:dyDescent="0.2"/>
    <row r="373" s="16" customFormat="1" ht="21.75" customHeight="1" x14ac:dyDescent="0.2"/>
    <row r="374" s="16" customFormat="1" ht="21.75" customHeight="1" x14ac:dyDescent="0.2"/>
    <row r="375" s="16" customFormat="1" ht="21.75" customHeight="1" x14ac:dyDescent="0.2"/>
    <row r="376" s="16" customFormat="1" ht="21.75" customHeight="1" x14ac:dyDescent="0.2"/>
    <row r="377" s="16" customFormat="1" ht="21.75" customHeight="1" x14ac:dyDescent="0.2"/>
    <row r="378" s="16" customFormat="1" ht="21.75" customHeight="1" x14ac:dyDescent="0.2"/>
    <row r="379" s="16" customFormat="1" ht="21.75" customHeight="1" x14ac:dyDescent="0.2"/>
    <row r="380" s="16" customFormat="1" ht="21.75" customHeight="1" x14ac:dyDescent="0.2"/>
    <row r="381" s="16" customFormat="1" ht="21.75" customHeight="1" x14ac:dyDescent="0.2"/>
    <row r="382" s="16" customFormat="1" ht="21.75" customHeight="1" x14ac:dyDescent="0.2"/>
    <row r="383" s="16" customFormat="1" ht="21.75" customHeight="1" x14ac:dyDescent="0.2"/>
    <row r="384" s="16" customFormat="1" ht="21.75" customHeight="1" x14ac:dyDescent="0.2"/>
    <row r="385" s="16" customFormat="1" ht="21.75" customHeight="1" x14ac:dyDescent="0.2"/>
    <row r="386" s="16" customFormat="1" ht="21.75" customHeight="1" x14ac:dyDescent="0.2"/>
    <row r="387" s="16" customFormat="1" ht="21.75" customHeight="1" x14ac:dyDescent="0.2"/>
    <row r="388" s="16" customFormat="1" ht="21.75" customHeight="1" x14ac:dyDescent="0.2"/>
    <row r="389" s="16" customFormat="1" ht="21.75" customHeight="1" x14ac:dyDescent="0.2"/>
    <row r="390" s="16" customFormat="1" ht="21.75" customHeight="1" x14ac:dyDescent="0.2"/>
    <row r="391" s="16" customFormat="1" ht="21.75" customHeight="1" x14ac:dyDescent="0.2"/>
    <row r="392" s="16" customFormat="1" ht="21.75" customHeight="1" x14ac:dyDescent="0.2"/>
    <row r="393" s="16" customFormat="1" ht="21.75" customHeight="1" x14ac:dyDescent="0.2"/>
    <row r="394" s="16" customFormat="1" ht="21.75" customHeight="1" x14ac:dyDescent="0.2"/>
    <row r="395" s="16" customFormat="1" ht="21.75" customHeight="1" x14ac:dyDescent="0.2"/>
    <row r="396" s="16" customFormat="1" ht="21.75" customHeight="1" x14ac:dyDescent="0.2"/>
    <row r="397" s="16" customFormat="1" ht="21.75" customHeight="1" x14ac:dyDescent="0.2"/>
    <row r="398" s="16" customFormat="1" ht="21.75" customHeight="1" x14ac:dyDescent="0.2"/>
    <row r="399" s="16" customFormat="1" ht="21.75" customHeight="1" x14ac:dyDescent="0.2"/>
    <row r="400" s="16" customFormat="1" ht="21.75" customHeight="1" x14ac:dyDescent="0.2"/>
    <row r="401" s="16" customFormat="1" ht="21.75" customHeight="1" x14ac:dyDescent="0.2"/>
    <row r="402" s="16" customFormat="1" ht="21.75" customHeight="1" x14ac:dyDescent="0.2"/>
    <row r="403" s="16" customFormat="1" ht="21.75" customHeight="1" x14ac:dyDescent="0.2"/>
    <row r="404" s="16" customFormat="1" ht="21.75" customHeight="1" x14ac:dyDescent="0.2"/>
    <row r="405" s="16" customFormat="1" ht="21.75" customHeight="1" x14ac:dyDescent="0.2"/>
    <row r="406" s="16" customFormat="1" ht="21.75" customHeight="1" x14ac:dyDescent="0.2"/>
    <row r="407" s="16" customFormat="1" ht="21.75" customHeight="1" x14ac:dyDescent="0.2"/>
    <row r="408" s="16" customFormat="1" ht="21.75" customHeight="1" x14ac:dyDescent="0.2"/>
    <row r="409" s="16" customFormat="1" ht="21.75" customHeight="1" x14ac:dyDescent="0.2"/>
    <row r="410" s="16" customFormat="1" ht="21.75" customHeight="1" x14ac:dyDescent="0.2"/>
    <row r="411" s="16" customFormat="1" ht="21.75" customHeight="1" x14ac:dyDescent="0.2"/>
    <row r="412" s="16" customFormat="1" ht="21.75" customHeight="1" x14ac:dyDescent="0.2"/>
    <row r="413" s="16" customFormat="1" ht="21.75" customHeight="1" x14ac:dyDescent="0.2"/>
    <row r="414" s="16" customFormat="1" ht="21.75" customHeight="1" x14ac:dyDescent="0.2"/>
    <row r="415" s="16" customFormat="1" ht="21.75" customHeight="1" x14ac:dyDescent="0.2"/>
    <row r="416" s="16" customFormat="1" ht="14" customHeight="1" x14ac:dyDescent="0.2"/>
    <row r="417" s="16" customFormat="1" ht="14" customHeight="1" x14ac:dyDescent="0.2"/>
    <row r="418" s="16" customFormat="1" ht="14" customHeight="1" x14ac:dyDescent="0.2"/>
    <row r="419" s="16" customFormat="1" ht="14" customHeight="1" x14ac:dyDescent="0.2"/>
    <row r="420" s="16" customFormat="1" ht="14" customHeight="1" x14ac:dyDescent="0.2"/>
    <row r="421" s="16" customFormat="1" ht="14" customHeight="1" x14ac:dyDescent="0.2"/>
    <row r="422" s="16" customFormat="1" ht="14" customHeight="1" x14ac:dyDescent="0.2"/>
    <row r="423" s="16" customFormat="1" ht="14" customHeight="1" x14ac:dyDescent="0.2"/>
    <row r="424" s="16" customFormat="1" ht="14" customHeight="1" x14ac:dyDescent="0.2"/>
    <row r="425" s="16" customFormat="1" ht="14" customHeight="1" x14ac:dyDescent="0.2"/>
    <row r="426" s="16" customFormat="1" ht="14" customHeight="1" x14ac:dyDescent="0.2"/>
    <row r="427" s="16" customFormat="1" ht="14" customHeight="1" x14ac:dyDescent="0.2"/>
    <row r="428" s="16" customFormat="1" ht="14" customHeight="1" x14ac:dyDescent="0.2"/>
    <row r="429" s="16" customFormat="1" ht="14" customHeight="1" x14ac:dyDescent="0.2"/>
    <row r="430" s="16" customFormat="1" ht="14" customHeight="1" x14ac:dyDescent="0.2"/>
    <row r="431" s="16" customFormat="1" ht="14" customHeight="1" x14ac:dyDescent="0.2"/>
    <row r="432" s="16" customFormat="1" ht="14" customHeight="1" x14ac:dyDescent="0.2"/>
    <row r="433" s="16" customFormat="1" ht="14" customHeight="1" x14ac:dyDescent="0.2"/>
    <row r="434" s="16" customFormat="1" ht="14" customHeight="1" x14ac:dyDescent="0.2"/>
    <row r="435" s="16" customFormat="1" ht="14" customHeight="1" x14ac:dyDescent="0.2"/>
    <row r="436" s="16" customFormat="1" ht="14" customHeight="1" x14ac:dyDescent="0.2"/>
    <row r="437" s="16" customFormat="1" ht="14" customHeight="1" x14ac:dyDescent="0.2"/>
    <row r="438" s="16" customFormat="1" ht="14" customHeight="1" x14ac:dyDescent="0.2"/>
    <row r="439" s="16" customFormat="1" ht="14" customHeight="1" x14ac:dyDescent="0.2"/>
    <row r="440" s="16" customFormat="1" ht="14" customHeight="1" x14ac:dyDescent="0.2"/>
    <row r="441" s="16" customFormat="1" ht="14" customHeight="1" x14ac:dyDescent="0.2"/>
    <row r="442" s="16" customFormat="1" ht="14" customHeight="1" x14ac:dyDescent="0.2"/>
    <row r="443" s="16" customFormat="1" ht="14" customHeight="1" x14ac:dyDescent="0.2"/>
    <row r="444" s="16" customFormat="1" ht="14" customHeight="1" x14ac:dyDescent="0.2"/>
    <row r="445" s="16" customFormat="1" ht="14" customHeight="1" x14ac:dyDescent="0.2"/>
    <row r="446" s="16" customFormat="1" ht="14" customHeight="1" x14ac:dyDescent="0.2"/>
    <row r="447" s="16" customFormat="1" ht="14" customHeight="1" x14ac:dyDescent="0.2"/>
    <row r="448" s="16" customFormat="1" ht="14" customHeight="1" x14ac:dyDescent="0.2"/>
    <row r="449" s="16" customFormat="1" ht="14" customHeight="1" x14ac:dyDescent="0.2"/>
    <row r="450" s="16" customFormat="1" ht="14" customHeight="1" x14ac:dyDescent="0.2"/>
    <row r="451" s="16" customFormat="1" ht="14" customHeight="1" x14ac:dyDescent="0.2"/>
    <row r="452" s="16" customFormat="1" ht="14" customHeight="1" x14ac:dyDescent="0.2"/>
    <row r="453" s="16" customFormat="1" ht="14" customHeight="1" x14ac:dyDescent="0.2"/>
    <row r="454" s="16" customFormat="1" ht="14" customHeight="1" x14ac:dyDescent="0.2"/>
    <row r="455" s="16" customFormat="1" ht="14" customHeight="1" x14ac:dyDescent="0.2"/>
    <row r="456" s="16" customFormat="1" ht="14" customHeight="1" x14ac:dyDescent="0.2"/>
    <row r="457" s="16" customFormat="1" ht="14" customHeight="1" x14ac:dyDescent="0.2"/>
    <row r="458" s="16" customFormat="1" ht="14" customHeight="1" x14ac:dyDescent="0.2"/>
    <row r="459" s="16" customFormat="1" ht="14" customHeight="1" x14ac:dyDescent="0.2"/>
    <row r="460" s="16" customFormat="1" ht="14" customHeight="1" x14ac:dyDescent="0.2"/>
    <row r="461" s="16" customFormat="1" ht="14" customHeight="1" x14ac:dyDescent="0.2"/>
    <row r="462" s="16" customFormat="1" ht="14" customHeight="1" x14ac:dyDescent="0.2"/>
    <row r="463" s="16" customFormat="1" ht="14" customHeight="1" x14ac:dyDescent="0.2"/>
    <row r="464" s="16" customFormat="1" ht="14" customHeight="1" x14ac:dyDescent="0.2"/>
    <row r="465" s="16" customFormat="1" ht="14" customHeight="1" x14ac:dyDescent="0.2"/>
    <row r="466" s="16" customFormat="1" ht="14" customHeight="1" x14ac:dyDescent="0.2"/>
    <row r="467" s="16" customFormat="1" ht="14" customHeight="1" x14ac:dyDescent="0.2"/>
    <row r="468" s="16" customFormat="1" ht="14" customHeight="1" x14ac:dyDescent="0.2"/>
    <row r="469" s="16" customFormat="1" ht="14" customHeight="1" x14ac:dyDescent="0.2"/>
    <row r="470" s="16" customFormat="1" ht="14" customHeight="1" x14ac:dyDescent="0.2"/>
    <row r="471" s="16" customFormat="1" ht="14" customHeight="1" x14ac:dyDescent="0.2"/>
    <row r="472" s="16" customFormat="1" ht="14" customHeight="1" x14ac:dyDescent="0.2"/>
    <row r="473" s="16" customFormat="1" ht="14" customHeight="1" x14ac:dyDescent="0.2"/>
    <row r="474" s="16" customFormat="1" ht="14" customHeight="1" x14ac:dyDescent="0.2"/>
    <row r="475" s="16" customFormat="1" ht="14" customHeight="1" x14ac:dyDescent="0.2"/>
    <row r="476" s="16" customFormat="1" ht="14" customHeight="1" x14ac:dyDescent="0.2"/>
    <row r="477" s="16" customFormat="1" ht="14" customHeight="1" x14ac:dyDescent="0.2"/>
    <row r="478" s="16" customFormat="1" ht="14" customHeight="1" x14ac:dyDescent="0.2"/>
    <row r="479" s="16" customFormat="1" ht="14" customHeight="1" x14ac:dyDescent="0.2"/>
    <row r="480" s="16" customFormat="1" ht="14" customHeight="1" x14ac:dyDescent="0.2"/>
    <row r="481" s="16" customFormat="1" ht="14" customHeight="1" x14ac:dyDescent="0.2"/>
    <row r="482" s="16" customFormat="1" ht="14" customHeight="1" x14ac:dyDescent="0.2"/>
    <row r="483" s="16" customFormat="1" ht="14" customHeight="1" x14ac:dyDescent="0.2"/>
    <row r="484" s="16" customFormat="1" ht="14" customHeight="1" x14ac:dyDescent="0.2"/>
    <row r="485" s="16" customFormat="1" ht="14" customHeight="1" x14ac:dyDescent="0.2"/>
    <row r="486" s="16" customFormat="1" ht="14" customHeight="1" x14ac:dyDescent="0.2"/>
    <row r="487" s="16" customFormat="1" ht="14" customHeight="1" x14ac:dyDescent="0.2"/>
    <row r="488" s="16" customFormat="1" ht="14" customHeight="1" x14ac:dyDescent="0.2"/>
    <row r="489" s="16" customFormat="1" ht="14" customHeight="1" x14ac:dyDescent="0.2"/>
    <row r="490" s="16" customFormat="1" ht="14" customHeight="1" x14ac:dyDescent="0.2"/>
    <row r="491" s="16" customFormat="1" ht="14" customHeight="1" x14ac:dyDescent="0.2"/>
    <row r="492" s="16" customFormat="1" ht="14" customHeight="1" x14ac:dyDescent="0.2"/>
    <row r="493" s="16" customFormat="1" ht="14" customHeight="1" x14ac:dyDescent="0.2"/>
    <row r="494" s="16" customFormat="1" ht="14" customHeight="1" x14ac:dyDescent="0.2"/>
    <row r="495" s="16" customFormat="1" ht="14" customHeight="1" x14ac:dyDescent="0.2"/>
    <row r="496" s="16" customFormat="1" ht="14" customHeight="1" x14ac:dyDescent="0.2"/>
    <row r="497" s="16" customFormat="1" ht="14" customHeight="1" x14ac:dyDescent="0.2"/>
    <row r="498" s="16" customFormat="1" ht="14" customHeight="1" x14ac:dyDescent="0.2"/>
    <row r="499" s="16" customFormat="1" ht="14" customHeight="1" x14ac:dyDescent="0.2"/>
    <row r="500" s="16" customFormat="1" ht="14" customHeight="1" x14ac:dyDescent="0.2"/>
    <row r="501" s="16" customFormat="1" ht="14" customHeight="1" x14ac:dyDescent="0.2"/>
    <row r="502" s="16" customFormat="1" ht="14" customHeight="1" x14ac:dyDescent="0.2"/>
    <row r="503" s="16" customFormat="1" ht="14" customHeight="1" x14ac:dyDescent="0.2"/>
    <row r="504" s="16" customFormat="1" ht="14" customHeight="1" x14ac:dyDescent="0.2"/>
    <row r="505" s="16" customFormat="1" ht="14" customHeight="1" x14ac:dyDescent="0.2"/>
    <row r="506" s="16" customFormat="1" ht="14" customHeight="1" x14ac:dyDescent="0.2"/>
    <row r="507" s="16" customFormat="1" ht="14" customHeight="1" x14ac:dyDescent="0.2"/>
    <row r="508" s="16" customFormat="1" ht="14" customHeight="1" x14ac:dyDescent="0.2"/>
    <row r="509" s="16" customFormat="1" ht="14" customHeight="1" x14ac:dyDescent="0.2"/>
    <row r="510" s="16" customFormat="1" ht="14" customHeight="1" x14ac:dyDescent="0.2"/>
    <row r="511" s="16" customFormat="1" ht="14" customHeight="1" x14ac:dyDescent="0.2"/>
    <row r="512" s="16" customFormat="1" ht="14" customHeight="1" x14ac:dyDescent="0.2"/>
    <row r="513" s="16" customFormat="1" ht="14" customHeight="1" x14ac:dyDescent="0.2"/>
  </sheetData>
  <sheetProtection algorithmName="SHA-512" hashValue="k/ADxO9p4IX96N5lVIeVBq4GL2PIrCw0+xbqh3Oi8v6Rx8PTn1lqYvSN0sp92kVrjIqpcieuOJ0rhi+MfEniDQ==" saltValue="7bu/ysHaSr3u+LQwHceZWg==" spinCount="100000" sheet="1" objects="1" scenarios="1" selectLockedCells="1"/>
  <mergeCells count="45">
    <mergeCell ref="H41:I41"/>
    <mergeCell ref="D41:E41"/>
    <mergeCell ref="C56:D56"/>
    <mergeCell ref="C52:D52"/>
    <mergeCell ref="C53:D53"/>
    <mergeCell ref="C54:D54"/>
    <mergeCell ref="C55:D55"/>
    <mergeCell ref="H42:I42"/>
    <mergeCell ref="D47:E47"/>
    <mergeCell ref="D48:E48"/>
    <mergeCell ref="D44:E44"/>
    <mergeCell ref="D45:E45"/>
    <mergeCell ref="D42:E42"/>
    <mergeCell ref="D18:E18"/>
    <mergeCell ref="H18:I18"/>
    <mergeCell ref="D49:J49"/>
    <mergeCell ref="H47:I47"/>
    <mergeCell ref="H48:I48"/>
    <mergeCell ref="H22:I22"/>
    <mergeCell ref="H21:I21"/>
    <mergeCell ref="H23:I23"/>
    <mergeCell ref="D43:E43"/>
    <mergeCell ref="D39:E39"/>
    <mergeCell ref="D40:E40"/>
    <mergeCell ref="H37:I37"/>
    <mergeCell ref="H38:I38"/>
    <mergeCell ref="H39:I39"/>
    <mergeCell ref="H43:J45"/>
    <mergeCell ref="H40:I40"/>
    <mergeCell ref="C8:E8"/>
    <mergeCell ref="C10:E10"/>
    <mergeCell ref="H10:L10"/>
    <mergeCell ref="B12:L12"/>
    <mergeCell ref="B14:F14"/>
    <mergeCell ref="C13:L13"/>
    <mergeCell ref="F10:G10"/>
    <mergeCell ref="H14:J14"/>
    <mergeCell ref="D24:E24"/>
    <mergeCell ref="D28:E28"/>
    <mergeCell ref="H33:I33"/>
    <mergeCell ref="H31:I31"/>
    <mergeCell ref="D20:E20"/>
    <mergeCell ref="H20:I20"/>
    <mergeCell ref="H29:I29"/>
    <mergeCell ref="H30:I30"/>
  </mergeCells>
  <conditionalFormatting sqref="D49:J49">
    <cfRule type="expression" dxfId="0" priority="1">
      <formula>OR($F$48&lt;&gt;"",$J$48&lt;&gt;"")</formula>
    </cfRule>
  </conditionalFormatting>
  <dataValidations count="2">
    <dataValidation type="custom" allowBlank="1" showErrorMessage="1" errorTitle="Saisie impossible" error="Vous avez déjà signalé un déficit sur la même période" sqref="F16" xr:uid="{00000000-0002-0000-0200-000000000000}">
      <formula1>ISBLANK(J16)</formula1>
    </dataValidation>
    <dataValidation type="custom" allowBlank="1" showInputMessage="1" showErrorMessage="1" errorTitle="Excédent déjà enregistré" error="Un excédent a déjà été enrégistré sur la même période" sqref="J16" xr:uid="{00000000-0002-0000-0200-000001000000}">
      <formula1>ISBLANK(F16)</formula1>
    </dataValidation>
  </dataValidations>
  <pageMargins left="0" right="0" top="0" bottom="0" header="0" footer="0"/>
  <pageSetup paperSize="9" scale="70" fitToWidth="0" fitToHeight="0"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>
    <tabColor theme="3"/>
  </sheetPr>
  <dimension ref="A1:Z475"/>
  <sheetViews>
    <sheetView showGridLines="0" showRowColHeaders="0" zoomScaleNormal="100" workbookViewId="0">
      <selection activeCell="J16" sqref="J16"/>
    </sheetView>
  </sheetViews>
  <sheetFormatPr baseColWidth="10" defaultColWidth="11.5" defaultRowHeight="14" customHeight="1" x14ac:dyDescent="0.15"/>
  <cols>
    <col min="1" max="1" width="1.6640625" style="1" customWidth="1"/>
    <col min="2" max="2" width="13.33203125" style="1" customWidth="1"/>
    <col min="3" max="3" width="13.1640625" style="1" customWidth="1"/>
    <col min="4" max="4" width="17.1640625" style="1" customWidth="1"/>
    <col min="5" max="5" width="31.33203125" style="1" customWidth="1"/>
    <col min="6" max="6" width="16.83203125" style="1" customWidth="1"/>
    <col min="7" max="7" width="13.1640625" style="1" customWidth="1"/>
    <col min="8" max="8" width="28.83203125" style="1" customWidth="1"/>
    <col min="9" max="9" width="22.5" style="1" customWidth="1"/>
    <col min="10" max="10" width="18.5" style="1" customWidth="1"/>
    <col min="11" max="11" width="9.5" style="1" customWidth="1"/>
    <col min="12" max="12" width="26" style="1" customWidth="1"/>
    <col min="13" max="13" width="21.5" style="1" customWidth="1"/>
    <col min="14" max="14" width="37.33203125" style="1" customWidth="1"/>
    <col min="15" max="15" width="18.6640625" style="1" customWidth="1"/>
    <col min="16" max="16384" width="11.5" style="1"/>
  </cols>
  <sheetData>
    <row r="1" spans="1:26" ht="14" customHeight="1" x14ac:dyDescent="0.15"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4"/>
      <c r="N1" s="6"/>
      <c r="O1" s="10"/>
      <c r="P1" s="10"/>
      <c r="Q1" s="6"/>
      <c r="R1" s="6"/>
      <c r="S1" s="6"/>
      <c r="T1" s="6"/>
      <c r="U1" s="6"/>
      <c r="V1" s="6"/>
      <c r="W1" s="6"/>
      <c r="X1" s="6"/>
      <c r="Y1" s="6"/>
      <c r="Z1" s="5"/>
    </row>
    <row r="2" spans="1:26" ht="14" customHeight="1" x14ac:dyDescent="0.15">
      <c r="N2" s="6"/>
      <c r="O2" s="12">
        <v>0</v>
      </c>
      <c r="P2" s="13"/>
      <c r="Q2" s="13"/>
      <c r="R2" s="13"/>
      <c r="S2" s="13"/>
      <c r="T2" s="13"/>
      <c r="U2" s="13"/>
      <c r="V2" s="13"/>
      <c r="W2" s="12"/>
      <c r="X2" s="12"/>
      <c r="Y2" s="12"/>
      <c r="Z2" s="9"/>
    </row>
    <row r="3" spans="1:26" ht="14" customHeight="1" x14ac:dyDescent="0.2">
      <c r="N3" s="6"/>
      <c r="O3" s="12">
        <v>1</v>
      </c>
      <c r="P3" s="12" t="s">
        <v>3</v>
      </c>
      <c r="Q3" s="12" t="s">
        <v>4</v>
      </c>
      <c r="R3" s="12"/>
      <c r="S3" s="12"/>
      <c r="T3" s="12" t="s">
        <v>5</v>
      </c>
      <c r="U3" s="12" t="s">
        <v>6</v>
      </c>
      <c r="V3" s="52" t="s">
        <v>7</v>
      </c>
      <c r="W3" s="12"/>
      <c r="X3" s="12"/>
      <c r="Y3" s="12"/>
      <c r="Z3" s="9"/>
    </row>
    <row r="4" spans="1:26" s="11" customFormat="1" ht="14" customHeight="1" x14ac:dyDescent="0.15">
      <c r="A4" s="69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26" s="2" customFormat="1" ht="14" customHeight="1" x14ac:dyDescent="0.15"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9"/>
      <c r="O5" s="9"/>
    </row>
    <row r="6" spans="1:26" s="17" customFormat="1" ht="14" customHeight="1" x14ac:dyDescent="0.2"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9"/>
      <c r="O6" s="19"/>
    </row>
    <row r="7" spans="1:26" s="22" customFormat="1" ht="12" customHeight="1" x14ac:dyDescent="0.2"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  <c r="O7" s="20"/>
    </row>
    <row r="8" spans="1:26" s="26" customFormat="1" ht="24" customHeight="1" x14ac:dyDescent="0.15">
      <c r="B8" s="107" t="s">
        <v>31</v>
      </c>
      <c r="C8" s="610" t="str">
        <f>IF(Source!B14=1,'Fiche de Renseignements'!G18,VLOOKUP(Source!B14,Source!A16:G135,3,FALSE))</f>
        <v/>
      </c>
      <c r="D8" s="611"/>
      <c r="E8" s="612"/>
      <c r="F8" s="27"/>
      <c r="G8" s="27"/>
      <c r="H8" s="27"/>
      <c r="I8" s="27"/>
      <c r="J8" s="27"/>
      <c r="K8" s="28" t="s">
        <v>30</v>
      </c>
      <c r="L8" s="392"/>
      <c r="M8" s="27"/>
      <c r="N8" s="27"/>
      <c r="O8" s="27"/>
    </row>
    <row r="9" spans="1:26" s="26" customFormat="1" ht="6" customHeight="1" x14ac:dyDescent="0.15">
      <c r="B9" s="108"/>
      <c r="N9" s="27"/>
      <c r="O9" s="27"/>
    </row>
    <row r="10" spans="1:26" s="26" customFormat="1" ht="24" customHeight="1" x14ac:dyDescent="0.15">
      <c r="B10" s="107" t="s">
        <v>475</v>
      </c>
      <c r="C10" s="610" t="str">
        <f>IF(Source!B14=1,'Fiche de Renseignements'!E18,VLOOKUP(Source!B14,Source!A16:G135,4,FALSE))</f>
        <v/>
      </c>
      <c r="D10" s="611"/>
      <c r="E10" s="612"/>
      <c r="F10" s="564" t="s">
        <v>32</v>
      </c>
      <c r="G10" s="564"/>
      <c r="H10" s="607" t="str">
        <f>IF(Source!B14=1,'Fiche de Renseignements'!E12,VLOOKUP(Source!B14,Source!A16:D135,2,FALSE))</f>
        <v/>
      </c>
      <c r="I10" s="608"/>
      <c r="J10" s="608"/>
      <c r="K10" s="608"/>
      <c r="L10" s="609"/>
      <c r="N10" s="27"/>
      <c r="O10" s="27"/>
    </row>
    <row r="11" spans="1:26" s="22" customFormat="1" ht="12" customHeight="1" x14ac:dyDescent="0.2">
      <c r="F11" s="23"/>
      <c r="G11" s="23"/>
      <c r="N11" s="20"/>
      <c r="O11" s="20"/>
    </row>
    <row r="12" spans="1:26" s="22" customFormat="1" ht="21.75" customHeight="1" x14ac:dyDescent="0.2">
      <c r="B12" s="561" t="str">
        <f>"PREVISIONS BUDGETAIRES POUR L'EXERCICE "&amp; (Source!C14)</f>
        <v>PREVISIONS BUDGETAIRES POUR L'EXERCICE 2021</v>
      </c>
      <c r="C12" s="561"/>
      <c r="D12" s="561"/>
      <c r="E12" s="561"/>
      <c r="F12" s="561"/>
      <c r="G12" s="561"/>
      <c r="H12" s="561"/>
      <c r="I12" s="561"/>
      <c r="J12" s="561"/>
      <c r="K12" s="561"/>
      <c r="L12" s="561"/>
      <c r="N12" s="20"/>
      <c r="O12" s="20"/>
    </row>
    <row r="13" spans="1:26" s="22" customFormat="1" ht="12" customHeight="1" x14ac:dyDescent="0.2">
      <c r="B13" s="563"/>
      <c r="C13" s="563"/>
      <c r="D13" s="563"/>
      <c r="E13" s="563"/>
      <c r="F13" s="563"/>
      <c r="G13" s="563"/>
      <c r="H13" s="563"/>
      <c r="I13" s="563"/>
      <c r="J13" s="563"/>
      <c r="K13" s="563"/>
      <c r="L13" s="563"/>
      <c r="N13" s="20"/>
      <c r="O13" s="20"/>
    </row>
    <row r="14" spans="1:26" s="106" customFormat="1" ht="24" customHeight="1" x14ac:dyDescent="0.2">
      <c r="B14" s="562" t="s">
        <v>78</v>
      </c>
      <c r="C14" s="562"/>
      <c r="D14" s="562"/>
      <c r="E14" s="562"/>
      <c r="F14" s="562"/>
      <c r="G14" s="88"/>
      <c r="H14" s="562" t="s">
        <v>476</v>
      </c>
      <c r="I14" s="562"/>
      <c r="J14" s="562"/>
      <c r="K14" s="88"/>
      <c r="L14" s="88"/>
    </row>
    <row r="15" spans="1:26" s="106" customFormat="1" ht="6.75" customHeight="1" x14ac:dyDescent="0.2">
      <c r="C15" s="80"/>
      <c r="D15" s="59"/>
      <c r="E15" s="59"/>
      <c r="F15" s="59"/>
      <c r="G15" s="58"/>
      <c r="H15" s="59"/>
      <c r="I15" s="59"/>
      <c r="J15" s="59"/>
      <c r="K15" s="58"/>
      <c r="L15" s="58"/>
    </row>
    <row r="16" spans="1:26" s="106" customFormat="1" ht="18.75" customHeight="1" x14ac:dyDescent="0.2">
      <c r="C16" s="80"/>
      <c r="D16" s="82" t="str">
        <f>"Excédent de l'année précédente " &amp;(Source!C14-1)</f>
        <v>Excédent de l'année précédente 2020</v>
      </c>
      <c r="E16" s="81"/>
      <c r="F16" s="390"/>
      <c r="G16" s="31"/>
      <c r="H16" s="82" t="str">
        <f>"Déficit de l'année précédente "&amp;(Source!C14-1)</f>
        <v>Déficit de l'année précédente 2020</v>
      </c>
      <c r="I16" s="81"/>
      <c r="J16" s="390"/>
      <c r="K16" s="31"/>
      <c r="L16" s="31"/>
    </row>
    <row r="17" spans="3:12" s="106" customFormat="1" ht="6.75" customHeight="1" x14ac:dyDescent="0.2">
      <c r="C17" s="80"/>
      <c r="D17" s="37"/>
      <c r="E17" s="37"/>
      <c r="F17" s="38"/>
      <c r="G17" s="31"/>
      <c r="H17" s="37"/>
      <c r="I17" s="37"/>
      <c r="J17" s="37"/>
      <c r="K17" s="31"/>
      <c r="L17" s="31"/>
    </row>
    <row r="18" spans="3:12" s="106" customFormat="1" ht="18.75" customHeight="1" x14ac:dyDescent="0.2">
      <c r="C18" s="80"/>
      <c r="D18" s="565"/>
      <c r="E18" s="566"/>
      <c r="F18" s="56" t="s">
        <v>79</v>
      </c>
      <c r="G18" s="413"/>
      <c r="H18" s="565"/>
      <c r="I18" s="567"/>
      <c r="J18" s="56" t="s">
        <v>79</v>
      </c>
      <c r="K18" s="31"/>
      <c r="L18" s="31"/>
    </row>
    <row r="19" spans="3:12" s="106" customFormat="1" ht="6.75" customHeight="1" x14ac:dyDescent="0.2">
      <c r="C19" s="80"/>
      <c r="D19" s="46"/>
      <c r="E19" s="46"/>
      <c r="F19" s="35"/>
      <c r="G19" s="413"/>
      <c r="H19" s="31"/>
      <c r="I19" s="31"/>
      <c r="J19" s="35"/>
      <c r="K19" s="31"/>
      <c r="L19" s="31"/>
    </row>
    <row r="20" spans="3:12" s="106" customFormat="1" ht="18.75" customHeight="1" x14ac:dyDescent="0.2">
      <c r="C20" s="22"/>
      <c r="D20" s="554" t="s">
        <v>304</v>
      </c>
      <c r="E20" s="555"/>
      <c r="F20" s="62">
        <f>SUM(F21:F23)</f>
        <v>0</v>
      </c>
      <c r="G20" s="414"/>
      <c r="H20" s="554" t="s">
        <v>305</v>
      </c>
      <c r="I20" s="555"/>
      <c r="J20" s="64">
        <f>SUM(J21:J28)</f>
        <v>0</v>
      </c>
      <c r="K20" s="44"/>
      <c r="L20" s="31"/>
    </row>
    <row r="21" spans="3:12" s="106" customFormat="1" ht="18.75" customHeight="1" x14ac:dyDescent="0.2">
      <c r="C21" s="22"/>
      <c r="D21" s="93" t="s">
        <v>87</v>
      </c>
      <c r="E21" s="90"/>
      <c r="F21" s="66">
        <v>0</v>
      </c>
      <c r="G21" s="414"/>
      <c r="H21" s="573" t="s">
        <v>89</v>
      </c>
      <c r="I21" s="574"/>
      <c r="J21" s="60">
        <v>0</v>
      </c>
      <c r="K21" s="31"/>
      <c r="L21" s="31"/>
    </row>
    <row r="22" spans="3:12" s="106" customFormat="1" ht="18.75" customHeight="1" x14ac:dyDescent="0.2">
      <c r="C22" s="22"/>
      <c r="D22" s="94" t="s">
        <v>80</v>
      </c>
      <c r="E22" s="91"/>
      <c r="F22" s="60">
        <v>0</v>
      </c>
      <c r="G22" s="414"/>
      <c r="H22" s="573" t="s">
        <v>90</v>
      </c>
      <c r="I22" s="574"/>
      <c r="J22" s="60">
        <v>0</v>
      </c>
      <c r="K22" s="31"/>
      <c r="L22" s="31"/>
    </row>
    <row r="23" spans="3:12" s="106" customFormat="1" ht="18.75" customHeight="1" x14ac:dyDescent="0.2">
      <c r="C23" s="22"/>
      <c r="D23" s="95" t="s">
        <v>88</v>
      </c>
      <c r="E23" s="92"/>
      <c r="F23" s="60">
        <v>0</v>
      </c>
      <c r="G23" s="414"/>
      <c r="H23" s="573" t="s">
        <v>91</v>
      </c>
      <c r="I23" s="574"/>
      <c r="J23" s="60">
        <v>0</v>
      </c>
      <c r="K23" s="31"/>
      <c r="L23" s="31"/>
    </row>
    <row r="24" spans="3:12" s="106" customFormat="1" ht="18.75" customHeight="1" x14ac:dyDescent="0.2">
      <c r="C24" s="22"/>
      <c r="D24" s="549"/>
      <c r="E24" s="549"/>
      <c r="F24" s="430"/>
      <c r="G24" s="414"/>
      <c r="H24" s="111" t="s">
        <v>92</v>
      </c>
      <c r="I24" s="96"/>
      <c r="J24" s="60">
        <v>0</v>
      </c>
      <c r="K24" s="31"/>
      <c r="L24" s="31"/>
    </row>
    <row r="25" spans="3:12" s="106" customFormat="1" ht="18.75" customHeight="1" x14ac:dyDescent="0.2">
      <c r="C25" s="22"/>
      <c r="D25" s="83" t="str">
        <f>"Dotations du " &amp;(Source!K9)</f>
        <v>Dotations du MEAE</v>
      </c>
      <c r="E25" s="84"/>
      <c r="F25" s="62">
        <f>SUM(F26:F27)</f>
        <v>0</v>
      </c>
      <c r="G25" s="414"/>
      <c r="H25" s="111" t="s">
        <v>306</v>
      </c>
      <c r="I25" s="97"/>
      <c r="J25" s="98"/>
      <c r="K25" s="55"/>
      <c r="L25" s="31"/>
    </row>
    <row r="26" spans="3:12" s="106" customFormat="1" ht="18.75" customHeight="1" x14ac:dyDescent="0.2">
      <c r="C26" s="22"/>
      <c r="D26" s="77" t="str">
        <f>"Subvention annuelle du "&amp;(Source!K9)</f>
        <v>Subvention annuelle du MEAE</v>
      </c>
      <c r="E26" s="78"/>
      <c r="F26" s="60">
        <v>0</v>
      </c>
      <c r="G26" s="415"/>
      <c r="H26" s="406" t="s">
        <v>321</v>
      </c>
      <c r="I26" s="75"/>
      <c r="J26" s="60">
        <v>0</v>
      </c>
      <c r="K26" s="44"/>
      <c r="L26" s="31"/>
    </row>
    <row r="27" spans="3:12" s="106" customFormat="1" ht="18.75" customHeight="1" x14ac:dyDescent="0.2">
      <c r="C27" s="22"/>
      <c r="D27" s="79" t="str">
        <f>"Subventions exceptionnelles du " &amp;(Source!K9)</f>
        <v>Subventions exceptionnelles du MEAE</v>
      </c>
      <c r="E27" s="89"/>
      <c r="F27" s="61">
        <v>0</v>
      </c>
      <c r="G27" s="414"/>
      <c r="H27" s="406" t="s">
        <v>308</v>
      </c>
      <c r="I27" s="75"/>
      <c r="J27" s="60">
        <v>0</v>
      </c>
      <c r="K27" s="32"/>
      <c r="L27" s="31"/>
    </row>
    <row r="28" spans="3:12" s="106" customFormat="1" ht="18.75" customHeight="1" x14ac:dyDescent="0.2">
      <c r="C28" s="22"/>
      <c r="D28" s="550"/>
      <c r="E28" s="550"/>
      <c r="F28" s="426"/>
      <c r="G28" s="415"/>
      <c r="H28" s="405" t="s">
        <v>322</v>
      </c>
      <c r="I28" s="67"/>
      <c r="J28" s="60">
        <v>0</v>
      </c>
      <c r="K28" s="32"/>
      <c r="L28" s="31"/>
    </row>
    <row r="29" spans="3:12" s="106" customFormat="1" ht="18.75" customHeight="1" x14ac:dyDescent="0.2">
      <c r="C29" s="22"/>
      <c r="D29" s="113" t="str">
        <f>"Autres subventions hors " &amp;(Source!K9)</f>
        <v>Autres subventions hors MEAE</v>
      </c>
      <c r="E29" s="87"/>
      <c r="F29" s="102">
        <f>SUM(F30:F34)</f>
        <v>0</v>
      </c>
      <c r="G29" s="414"/>
      <c r="H29" s="603"/>
      <c r="I29" s="604"/>
      <c r="J29" s="100"/>
      <c r="K29" s="32"/>
      <c r="L29" s="47"/>
    </row>
    <row r="30" spans="3:12" s="106" customFormat="1" ht="18.75" customHeight="1" x14ac:dyDescent="0.2">
      <c r="C30" s="22"/>
      <c r="D30" s="403" t="s">
        <v>81</v>
      </c>
      <c r="E30" s="65"/>
      <c r="F30" s="66">
        <v>0</v>
      </c>
      <c r="G30" s="414"/>
      <c r="H30" s="605"/>
      <c r="I30" s="606"/>
      <c r="J30" s="116"/>
      <c r="K30" s="22"/>
      <c r="L30" s="31"/>
    </row>
    <row r="31" spans="3:12" s="106" customFormat="1" ht="18.75" customHeight="1" x14ac:dyDescent="0.2">
      <c r="C31" s="22"/>
      <c r="D31" s="403" t="s">
        <v>82</v>
      </c>
      <c r="E31" s="65"/>
      <c r="F31" s="60">
        <v>0</v>
      </c>
      <c r="G31" s="415"/>
      <c r="H31" s="553"/>
      <c r="I31" s="553"/>
      <c r="J31" s="428"/>
      <c r="K31" s="32"/>
      <c r="L31" s="31"/>
    </row>
    <row r="32" spans="3:12" s="106" customFormat="1" ht="18.75" customHeight="1" x14ac:dyDescent="0.2">
      <c r="C32" s="22"/>
      <c r="D32" s="403" t="s">
        <v>334</v>
      </c>
      <c r="E32" s="65"/>
      <c r="F32" s="60">
        <v>0</v>
      </c>
      <c r="G32" s="414"/>
      <c r="H32" s="85" t="s">
        <v>307</v>
      </c>
      <c r="I32" s="99"/>
      <c r="J32" s="64">
        <f>SUM(J33:J36)</f>
        <v>0</v>
      </c>
      <c r="K32" s="32"/>
      <c r="L32" s="22"/>
    </row>
    <row r="33" spans="3:12" s="106" customFormat="1" ht="18.75" customHeight="1" x14ac:dyDescent="0.2">
      <c r="C33" s="22"/>
      <c r="D33" s="111" t="s">
        <v>93</v>
      </c>
      <c r="E33" s="74"/>
      <c r="F33" s="60">
        <v>0</v>
      </c>
      <c r="G33" s="415"/>
      <c r="H33" s="551" t="s">
        <v>84</v>
      </c>
      <c r="I33" s="552"/>
      <c r="J33" s="408">
        <v>0</v>
      </c>
      <c r="K33" s="32"/>
      <c r="L33" s="22"/>
    </row>
    <row r="34" spans="3:12" s="106" customFormat="1" ht="18.75" customHeight="1" x14ac:dyDescent="0.2">
      <c r="C34" s="22"/>
      <c r="D34" s="95" t="s">
        <v>302</v>
      </c>
      <c r="E34" s="76"/>
      <c r="F34" s="61">
        <v>0</v>
      </c>
      <c r="G34" s="414"/>
      <c r="H34" s="111" t="s">
        <v>86</v>
      </c>
      <c r="I34" s="112"/>
      <c r="J34" s="407">
        <v>0</v>
      </c>
      <c r="K34" s="22"/>
      <c r="L34" s="22"/>
    </row>
    <row r="35" spans="3:12" s="106" customFormat="1" ht="18.75" customHeight="1" x14ac:dyDescent="0.2">
      <c r="C35" s="22"/>
      <c r="D35" s="429"/>
      <c r="E35" s="429"/>
      <c r="F35" s="426"/>
      <c r="G35" s="414"/>
      <c r="H35" s="111" t="s">
        <v>85</v>
      </c>
      <c r="I35" s="112"/>
      <c r="J35" s="60">
        <v>0</v>
      </c>
      <c r="K35" s="44"/>
      <c r="L35" s="22"/>
    </row>
    <row r="36" spans="3:12" s="106" customFormat="1" ht="18.75" customHeight="1" x14ac:dyDescent="0.2">
      <c r="C36" s="22"/>
      <c r="D36" s="113" t="s">
        <v>83</v>
      </c>
      <c r="E36" s="86"/>
      <c r="F36" s="62">
        <f>SUM(F37:F40)</f>
        <v>0</v>
      </c>
      <c r="G36" s="414"/>
      <c r="H36" s="111" t="s">
        <v>323</v>
      </c>
      <c r="I36" s="112"/>
      <c r="J36" s="60">
        <v>0</v>
      </c>
      <c r="K36" s="31"/>
      <c r="L36" s="22"/>
    </row>
    <row r="37" spans="3:12" s="106" customFormat="1" ht="18.75" customHeight="1" x14ac:dyDescent="0.2">
      <c r="C37" s="22"/>
      <c r="D37" s="77" t="s">
        <v>319</v>
      </c>
      <c r="E37" s="63"/>
      <c r="F37" s="60">
        <v>0</v>
      </c>
      <c r="G37" s="45"/>
      <c r="H37" s="578"/>
      <c r="I37" s="579"/>
      <c r="J37" s="409"/>
      <c r="K37" s="31"/>
      <c r="L37" s="22"/>
    </row>
    <row r="38" spans="3:12" s="106" customFormat="1" ht="18.75" customHeight="1" x14ac:dyDescent="0.2">
      <c r="C38" s="22"/>
      <c r="D38" s="77" t="s">
        <v>303</v>
      </c>
      <c r="E38" s="63"/>
      <c r="F38" s="60">
        <v>0</v>
      </c>
      <c r="G38" s="44"/>
      <c r="H38" s="578"/>
      <c r="I38" s="579"/>
      <c r="J38" s="410"/>
      <c r="K38" s="31"/>
      <c r="L38" s="22"/>
    </row>
    <row r="39" spans="3:12" s="106" customFormat="1" ht="18.75" customHeight="1" x14ac:dyDescent="0.2">
      <c r="C39" s="22"/>
      <c r="D39" s="573" t="s">
        <v>320</v>
      </c>
      <c r="E39" s="574"/>
      <c r="F39" s="60">
        <v>0</v>
      </c>
      <c r="G39" s="31"/>
      <c r="H39" s="578"/>
      <c r="I39" s="579"/>
      <c r="J39" s="98"/>
      <c r="K39" s="31"/>
      <c r="L39" s="22"/>
    </row>
    <row r="40" spans="3:12" s="106" customFormat="1" ht="18.75" customHeight="1" x14ac:dyDescent="0.2">
      <c r="C40" s="22"/>
      <c r="D40" s="573" t="s">
        <v>309</v>
      </c>
      <c r="E40" s="577"/>
      <c r="F40" s="60">
        <v>0</v>
      </c>
      <c r="G40" s="31"/>
      <c r="H40" s="578"/>
      <c r="I40" s="579"/>
      <c r="J40" s="409"/>
      <c r="K40" s="31"/>
      <c r="L40" s="22"/>
    </row>
    <row r="41" spans="3:12" s="106" customFormat="1" ht="18.75" customHeight="1" x14ac:dyDescent="0.2">
      <c r="C41" s="22"/>
      <c r="D41" s="589"/>
      <c r="E41" s="590"/>
      <c r="F41" s="409"/>
      <c r="G41" s="45"/>
      <c r="H41" s="578"/>
      <c r="I41" s="579"/>
      <c r="J41" s="411"/>
      <c r="K41" s="31"/>
      <c r="L41" s="22"/>
    </row>
    <row r="42" spans="3:12" s="106" customFormat="1" ht="18.75" customHeight="1" x14ac:dyDescent="0.2">
      <c r="C42" s="22"/>
      <c r="D42" s="578"/>
      <c r="E42" s="579"/>
      <c r="F42" s="409"/>
      <c r="G42" s="31"/>
      <c r="H42" s="432"/>
      <c r="I42" s="432"/>
      <c r="J42" s="431"/>
      <c r="K42" s="44"/>
      <c r="L42" s="22"/>
    </row>
    <row r="43" spans="3:12" s="106" customFormat="1" ht="18.75" customHeight="1" x14ac:dyDescent="0.2">
      <c r="C43" s="22"/>
      <c r="D43" s="575"/>
      <c r="E43" s="576"/>
      <c r="F43" s="409"/>
      <c r="G43" s="31"/>
      <c r="H43" s="594"/>
      <c r="I43" s="595"/>
      <c r="J43" s="596"/>
      <c r="K43" s="31"/>
      <c r="L43" s="22"/>
    </row>
    <row r="44" spans="3:12" s="106" customFormat="1" ht="18.75" customHeight="1" x14ac:dyDescent="0.2">
      <c r="C44" s="22"/>
      <c r="D44" s="578"/>
      <c r="E44" s="579"/>
      <c r="F44" s="409"/>
      <c r="G44" s="31"/>
      <c r="H44" s="597"/>
      <c r="I44" s="598"/>
      <c r="J44" s="599"/>
      <c r="K44" s="31"/>
      <c r="L44" s="22"/>
    </row>
    <row r="45" spans="3:12" s="106" customFormat="1" ht="18.75" customHeight="1" x14ac:dyDescent="0.2">
      <c r="C45" s="22"/>
      <c r="D45" s="578"/>
      <c r="E45" s="579"/>
      <c r="F45" s="411"/>
      <c r="G45" s="31"/>
      <c r="H45" s="600"/>
      <c r="I45" s="601"/>
      <c r="J45" s="602"/>
      <c r="K45" s="22"/>
      <c r="L45" s="22"/>
    </row>
    <row r="46" spans="3:12" s="106" customFormat="1" ht="12" customHeight="1" x14ac:dyDescent="0.2">
      <c r="C46" s="53"/>
      <c r="D46" s="75"/>
      <c r="E46" s="75"/>
      <c r="F46" s="41"/>
      <c r="G46" s="31"/>
      <c r="H46" s="34"/>
      <c r="I46" s="34"/>
      <c r="J46" s="40"/>
      <c r="K46" s="31"/>
      <c r="L46" s="31"/>
    </row>
    <row r="47" spans="3:12" s="106" customFormat="1" ht="27" customHeight="1" x14ac:dyDescent="0.2">
      <c r="C47" s="53"/>
      <c r="D47" s="569" t="s">
        <v>311</v>
      </c>
      <c r="E47" s="570"/>
      <c r="F47" s="68">
        <f>F16+F20+F25+F29+F36</f>
        <v>0</v>
      </c>
      <c r="G47" s="44"/>
      <c r="H47" s="569" t="s">
        <v>310</v>
      </c>
      <c r="I47" s="570"/>
      <c r="J47" s="68">
        <f>J16+J20+J32</f>
        <v>0</v>
      </c>
      <c r="K47" s="44"/>
      <c r="L47" s="31"/>
    </row>
    <row r="48" spans="3:12" s="106" customFormat="1" ht="25.5" customHeight="1" x14ac:dyDescent="0.2">
      <c r="C48" s="53"/>
      <c r="D48" s="569" t="s">
        <v>312</v>
      </c>
      <c r="E48" s="570"/>
      <c r="F48" s="68" t="str">
        <f>IF(F47&gt;J47,(F47-J47),"")</f>
        <v/>
      </c>
      <c r="G48" s="48"/>
      <c r="H48" s="571" t="s">
        <v>313</v>
      </c>
      <c r="I48" s="593"/>
      <c r="J48" s="68" t="str">
        <f>IF(J47&gt;F47,(J47-F47),"")</f>
        <v/>
      </c>
      <c r="K48" s="44"/>
      <c r="L48" s="31"/>
    </row>
    <row r="49" spans="3:12" s="106" customFormat="1" ht="18.75" customHeight="1" x14ac:dyDescent="0.2">
      <c r="C49" s="53"/>
      <c r="D49" s="103"/>
      <c r="E49" s="33"/>
      <c r="F49" s="39"/>
      <c r="G49" s="31"/>
      <c r="H49" s="104"/>
      <c r="I49" s="33"/>
      <c r="J49" s="105"/>
      <c r="K49" s="31"/>
      <c r="L49" s="31"/>
    </row>
    <row r="50" spans="3:12" s="106" customFormat="1" ht="18.75" customHeight="1" x14ac:dyDescent="0.2">
      <c r="C50" s="54"/>
      <c r="D50" s="42"/>
      <c r="E50" s="43"/>
      <c r="F50" s="43"/>
      <c r="G50" s="31"/>
      <c r="H50" s="43"/>
      <c r="I50" s="43"/>
      <c r="J50" s="43"/>
      <c r="K50" s="31"/>
      <c r="L50" s="31"/>
    </row>
    <row r="51" spans="3:12" s="106" customFormat="1" ht="18.75" customHeight="1" x14ac:dyDescent="0.2">
      <c r="C51" s="53"/>
      <c r="D51" s="33"/>
      <c r="E51" s="49"/>
      <c r="F51" s="49"/>
      <c r="G51" s="50"/>
      <c r="H51" s="22"/>
      <c r="I51" s="22"/>
      <c r="J51" s="22"/>
      <c r="K51" s="51"/>
      <c r="L51" s="31"/>
    </row>
    <row r="52" spans="3:12" s="106" customFormat="1" ht="21.75" customHeight="1" x14ac:dyDescent="0.2">
      <c r="C52" s="591"/>
      <c r="D52" s="591"/>
      <c r="E52" s="22"/>
      <c r="F52" s="22"/>
      <c r="G52" s="22"/>
      <c r="H52" s="25"/>
      <c r="I52" s="24"/>
      <c r="J52" s="22"/>
      <c r="K52" s="22"/>
      <c r="L52" s="22"/>
    </row>
    <row r="53" spans="3:12" s="106" customFormat="1" ht="21.75" customHeight="1" x14ac:dyDescent="0.2"/>
    <row r="54" spans="3:12" s="106" customFormat="1" ht="21.75" customHeight="1" x14ac:dyDescent="0.2"/>
    <row r="55" spans="3:12" s="106" customFormat="1" ht="21.75" customHeight="1" x14ac:dyDescent="0.2"/>
    <row r="56" spans="3:12" s="106" customFormat="1" ht="21.75" customHeight="1" x14ac:dyDescent="0.2"/>
    <row r="57" spans="3:12" s="106" customFormat="1" ht="21.75" customHeight="1" x14ac:dyDescent="0.2"/>
    <row r="58" spans="3:12" s="106" customFormat="1" ht="21.75" customHeight="1" x14ac:dyDescent="0.2"/>
    <row r="59" spans="3:12" s="106" customFormat="1" ht="21.75" customHeight="1" x14ac:dyDescent="0.2"/>
    <row r="60" spans="3:12" s="106" customFormat="1" ht="21.75" customHeight="1" x14ac:dyDescent="0.2"/>
    <row r="61" spans="3:12" s="106" customFormat="1" ht="21.75" customHeight="1" x14ac:dyDescent="0.2"/>
    <row r="62" spans="3:12" s="106" customFormat="1" ht="21.75" customHeight="1" x14ac:dyDescent="0.2"/>
    <row r="63" spans="3:12" s="106" customFormat="1" ht="21.75" customHeight="1" x14ac:dyDescent="0.2"/>
    <row r="64" spans="3:12" s="106" customFormat="1" ht="21.75" customHeight="1" x14ac:dyDescent="0.2"/>
    <row r="65" s="106" customFormat="1" ht="21.75" customHeight="1" x14ac:dyDescent="0.2"/>
    <row r="66" s="106" customFormat="1" ht="21.75" customHeight="1" x14ac:dyDescent="0.2"/>
    <row r="67" s="106" customFormat="1" ht="21.75" customHeight="1" x14ac:dyDescent="0.2"/>
    <row r="68" s="106" customFormat="1" ht="21.75" customHeight="1" x14ac:dyDescent="0.2"/>
    <row r="69" s="106" customFormat="1" ht="21.75" customHeight="1" x14ac:dyDescent="0.2"/>
    <row r="70" s="106" customFormat="1" ht="21.75" customHeight="1" x14ac:dyDescent="0.2"/>
    <row r="71" s="106" customFormat="1" ht="21.75" customHeight="1" x14ac:dyDescent="0.2"/>
    <row r="72" s="106" customFormat="1" ht="21.75" customHeight="1" x14ac:dyDescent="0.2"/>
    <row r="73" s="106" customFormat="1" ht="21.75" customHeight="1" x14ac:dyDescent="0.2"/>
    <row r="74" s="106" customFormat="1" ht="21.75" customHeight="1" x14ac:dyDescent="0.2"/>
    <row r="75" s="106" customFormat="1" ht="21.75" customHeight="1" x14ac:dyDescent="0.2"/>
    <row r="76" s="106" customFormat="1" ht="21.75" customHeight="1" x14ac:dyDescent="0.2"/>
    <row r="77" s="106" customFormat="1" ht="21.75" customHeight="1" x14ac:dyDescent="0.2"/>
    <row r="78" s="106" customFormat="1" ht="21.75" customHeight="1" x14ac:dyDescent="0.2"/>
    <row r="79" s="106" customFormat="1" ht="21.75" customHeight="1" x14ac:dyDescent="0.2"/>
    <row r="80" s="106" customFormat="1" ht="21.75" customHeight="1" x14ac:dyDescent="0.2"/>
    <row r="81" s="106" customFormat="1" ht="21.75" customHeight="1" x14ac:dyDescent="0.2"/>
    <row r="82" s="106" customFormat="1" ht="21.75" customHeight="1" x14ac:dyDescent="0.2"/>
    <row r="83" s="106" customFormat="1" ht="21.75" customHeight="1" x14ac:dyDescent="0.2"/>
    <row r="84" s="106" customFormat="1" ht="21.75" customHeight="1" x14ac:dyDescent="0.2"/>
    <row r="85" s="106" customFormat="1" ht="21.75" customHeight="1" x14ac:dyDescent="0.2"/>
    <row r="86" s="106" customFormat="1" ht="21.75" customHeight="1" x14ac:dyDescent="0.2"/>
    <row r="87" s="106" customFormat="1" ht="21.75" customHeight="1" x14ac:dyDescent="0.2"/>
    <row r="88" s="106" customFormat="1" ht="21.75" customHeight="1" x14ac:dyDescent="0.2"/>
    <row r="89" s="106" customFormat="1" ht="21.75" customHeight="1" x14ac:dyDescent="0.2"/>
    <row r="90" s="106" customFormat="1" ht="21.75" customHeight="1" x14ac:dyDescent="0.2"/>
    <row r="91" s="106" customFormat="1" ht="21.75" customHeight="1" x14ac:dyDescent="0.2"/>
    <row r="92" s="106" customFormat="1" ht="21.75" customHeight="1" x14ac:dyDescent="0.2"/>
    <row r="93" s="106" customFormat="1" ht="21.75" customHeight="1" x14ac:dyDescent="0.2"/>
    <row r="94" s="106" customFormat="1" ht="21.75" customHeight="1" x14ac:dyDescent="0.2"/>
    <row r="95" s="106" customFormat="1" ht="21.75" customHeight="1" x14ac:dyDescent="0.2"/>
    <row r="96" s="106" customFormat="1" ht="21.75" customHeight="1" x14ac:dyDescent="0.2"/>
    <row r="97" s="106" customFormat="1" ht="21.75" customHeight="1" x14ac:dyDescent="0.2"/>
    <row r="98" s="106" customFormat="1" ht="21.75" customHeight="1" x14ac:dyDescent="0.2"/>
    <row r="99" s="106" customFormat="1" ht="21.75" customHeight="1" x14ac:dyDescent="0.2"/>
    <row r="100" s="106" customFormat="1" ht="21.75" customHeight="1" x14ac:dyDescent="0.2"/>
    <row r="101" s="106" customFormat="1" ht="21.75" customHeight="1" x14ac:dyDescent="0.2"/>
    <row r="102" s="106" customFormat="1" ht="21.75" customHeight="1" x14ac:dyDescent="0.2"/>
    <row r="103" s="106" customFormat="1" ht="21.75" customHeight="1" x14ac:dyDescent="0.2"/>
    <row r="104" s="106" customFormat="1" ht="21.75" customHeight="1" x14ac:dyDescent="0.2"/>
    <row r="105" s="106" customFormat="1" ht="21.75" customHeight="1" x14ac:dyDescent="0.2"/>
    <row r="106" s="106" customFormat="1" ht="21.75" customHeight="1" x14ac:dyDescent="0.2"/>
    <row r="107" s="106" customFormat="1" ht="21.75" customHeight="1" x14ac:dyDescent="0.2"/>
    <row r="108" s="106" customFormat="1" ht="21.75" customHeight="1" x14ac:dyDescent="0.2"/>
    <row r="109" s="106" customFormat="1" ht="21.75" customHeight="1" x14ac:dyDescent="0.2"/>
    <row r="110" s="106" customFormat="1" ht="21.75" customHeight="1" x14ac:dyDescent="0.2"/>
    <row r="111" s="106" customFormat="1" ht="21.75" customHeight="1" x14ac:dyDescent="0.2"/>
    <row r="112" s="106" customFormat="1" ht="21.75" customHeight="1" x14ac:dyDescent="0.2"/>
    <row r="113" s="106" customFormat="1" ht="21.75" customHeight="1" x14ac:dyDescent="0.2"/>
    <row r="114" s="106" customFormat="1" ht="21.75" customHeight="1" x14ac:dyDescent="0.2"/>
    <row r="115" s="106" customFormat="1" ht="21.75" customHeight="1" x14ac:dyDescent="0.2"/>
    <row r="116" s="106" customFormat="1" ht="21.75" customHeight="1" x14ac:dyDescent="0.2"/>
    <row r="117" s="106" customFormat="1" ht="21.75" customHeight="1" x14ac:dyDescent="0.2"/>
    <row r="118" s="106" customFormat="1" ht="21.75" customHeight="1" x14ac:dyDescent="0.2"/>
    <row r="119" s="106" customFormat="1" ht="21.75" customHeight="1" x14ac:dyDescent="0.2"/>
    <row r="120" s="106" customFormat="1" ht="21.75" customHeight="1" x14ac:dyDescent="0.2"/>
    <row r="121" s="106" customFormat="1" ht="21.75" customHeight="1" x14ac:dyDescent="0.2"/>
    <row r="122" s="106" customFormat="1" ht="21.75" customHeight="1" x14ac:dyDescent="0.2"/>
    <row r="123" s="106" customFormat="1" ht="21.75" customHeight="1" x14ac:dyDescent="0.2"/>
    <row r="124" s="106" customFormat="1" ht="21.75" customHeight="1" x14ac:dyDescent="0.2"/>
    <row r="125" s="106" customFormat="1" ht="21.75" customHeight="1" x14ac:dyDescent="0.2"/>
    <row r="126" s="106" customFormat="1" ht="21.75" customHeight="1" x14ac:dyDescent="0.2"/>
    <row r="127" s="106" customFormat="1" ht="21.75" customHeight="1" x14ac:dyDescent="0.2"/>
    <row r="128" s="106" customFormat="1" ht="21.75" customHeight="1" x14ac:dyDescent="0.2"/>
    <row r="129" s="106" customFormat="1" ht="21.75" customHeight="1" x14ac:dyDescent="0.2"/>
    <row r="130" s="106" customFormat="1" ht="21.75" customHeight="1" x14ac:dyDescent="0.2"/>
    <row r="131" s="106" customFormat="1" ht="21.75" customHeight="1" x14ac:dyDescent="0.2"/>
    <row r="132" s="106" customFormat="1" ht="21.75" customHeight="1" x14ac:dyDescent="0.2"/>
    <row r="133" s="106" customFormat="1" ht="21.75" customHeight="1" x14ac:dyDescent="0.2"/>
    <row r="134" s="106" customFormat="1" ht="21.75" customHeight="1" x14ac:dyDescent="0.2"/>
    <row r="135" s="106" customFormat="1" ht="21.75" customHeight="1" x14ac:dyDescent="0.2"/>
    <row r="136" s="106" customFormat="1" ht="21.75" customHeight="1" x14ac:dyDescent="0.2"/>
    <row r="137" s="106" customFormat="1" ht="21.75" customHeight="1" x14ac:dyDescent="0.2"/>
    <row r="138" s="106" customFormat="1" ht="21.75" customHeight="1" x14ac:dyDescent="0.2"/>
    <row r="139" s="106" customFormat="1" ht="21.75" customHeight="1" x14ac:dyDescent="0.2"/>
    <row r="140" s="106" customFormat="1" ht="21.75" customHeight="1" x14ac:dyDescent="0.2"/>
    <row r="141" s="106" customFormat="1" ht="21.75" customHeight="1" x14ac:dyDescent="0.2"/>
    <row r="142" s="106" customFormat="1" ht="21.75" customHeight="1" x14ac:dyDescent="0.2"/>
    <row r="143" s="106" customFormat="1" ht="21.75" customHeight="1" x14ac:dyDescent="0.2"/>
    <row r="144" s="106" customFormat="1" ht="21.75" customHeight="1" x14ac:dyDescent="0.2"/>
    <row r="145" s="106" customFormat="1" ht="21.75" customHeight="1" x14ac:dyDescent="0.2"/>
    <row r="146" s="106" customFormat="1" ht="21.75" customHeight="1" x14ac:dyDescent="0.2"/>
    <row r="147" s="106" customFormat="1" ht="21.75" customHeight="1" x14ac:dyDescent="0.2"/>
    <row r="148" s="106" customFormat="1" ht="21.75" customHeight="1" x14ac:dyDescent="0.2"/>
    <row r="149" s="106" customFormat="1" ht="21.75" customHeight="1" x14ac:dyDescent="0.2"/>
    <row r="150" s="106" customFormat="1" ht="21.75" customHeight="1" x14ac:dyDescent="0.2"/>
    <row r="151" s="106" customFormat="1" ht="21.75" customHeight="1" x14ac:dyDescent="0.2"/>
    <row r="152" s="106" customFormat="1" ht="21.75" customHeight="1" x14ac:dyDescent="0.2"/>
    <row r="153" s="106" customFormat="1" ht="21.75" customHeight="1" x14ac:dyDescent="0.2"/>
    <row r="154" s="106" customFormat="1" ht="21.75" customHeight="1" x14ac:dyDescent="0.2"/>
    <row r="155" s="106" customFormat="1" ht="21.75" customHeight="1" x14ac:dyDescent="0.2"/>
    <row r="156" s="106" customFormat="1" ht="21.75" customHeight="1" x14ac:dyDescent="0.2"/>
    <row r="157" s="106" customFormat="1" ht="21.75" customHeight="1" x14ac:dyDescent="0.2"/>
    <row r="158" s="106" customFormat="1" ht="21.75" customHeight="1" x14ac:dyDescent="0.2"/>
    <row r="159" s="106" customFormat="1" ht="21.75" customHeight="1" x14ac:dyDescent="0.2"/>
    <row r="160" s="106" customFormat="1" ht="21.75" customHeight="1" x14ac:dyDescent="0.2"/>
    <row r="161" s="106" customFormat="1" ht="21.75" customHeight="1" x14ac:dyDescent="0.2"/>
    <row r="162" s="106" customFormat="1" ht="21.75" customHeight="1" x14ac:dyDescent="0.2"/>
    <row r="163" s="106" customFormat="1" ht="21.75" customHeight="1" x14ac:dyDescent="0.2"/>
    <row r="164" s="106" customFormat="1" ht="21.75" customHeight="1" x14ac:dyDescent="0.2"/>
    <row r="165" s="106" customFormat="1" ht="21.75" customHeight="1" x14ac:dyDescent="0.2"/>
    <row r="166" s="106" customFormat="1" ht="21.75" customHeight="1" x14ac:dyDescent="0.2"/>
    <row r="167" s="106" customFormat="1" ht="21.75" customHeight="1" x14ac:dyDescent="0.2"/>
    <row r="168" s="106" customFormat="1" ht="21.75" customHeight="1" x14ac:dyDescent="0.2"/>
    <row r="169" s="106" customFormat="1" ht="21.75" customHeight="1" x14ac:dyDescent="0.2"/>
    <row r="170" s="106" customFormat="1" ht="21.75" customHeight="1" x14ac:dyDescent="0.2"/>
    <row r="171" s="106" customFormat="1" ht="21.75" customHeight="1" x14ac:dyDescent="0.2"/>
    <row r="172" s="106" customFormat="1" ht="21.75" customHeight="1" x14ac:dyDescent="0.2"/>
    <row r="173" s="106" customFormat="1" ht="21.75" customHeight="1" x14ac:dyDescent="0.2"/>
    <row r="174" s="106" customFormat="1" ht="21.75" customHeight="1" x14ac:dyDescent="0.2"/>
    <row r="175" s="106" customFormat="1" ht="21.75" customHeight="1" x14ac:dyDescent="0.2"/>
    <row r="176" s="106" customFormat="1" ht="21.75" customHeight="1" x14ac:dyDescent="0.2"/>
    <row r="177" s="106" customFormat="1" ht="21.75" customHeight="1" x14ac:dyDescent="0.2"/>
    <row r="178" s="106" customFormat="1" ht="21.75" customHeight="1" x14ac:dyDescent="0.2"/>
    <row r="179" s="106" customFormat="1" ht="21.75" customHeight="1" x14ac:dyDescent="0.2"/>
    <row r="180" s="106" customFormat="1" ht="21.75" customHeight="1" x14ac:dyDescent="0.2"/>
    <row r="181" s="106" customFormat="1" ht="21.75" customHeight="1" x14ac:dyDescent="0.2"/>
    <row r="182" s="106" customFormat="1" ht="21.75" customHeight="1" x14ac:dyDescent="0.2"/>
    <row r="183" s="106" customFormat="1" ht="21.75" customHeight="1" x14ac:dyDescent="0.2"/>
    <row r="184" s="106" customFormat="1" ht="21.75" customHeight="1" x14ac:dyDescent="0.2"/>
    <row r="185" s="106" customFormat="1" ht="21.75" customHeight="1" x14ac:dyDescent="0.2"/>
    <row r="186" s="106" customFormat="1" ht="21.75" customHeight="1" x14ac:dyDescent="0.2"/>
    <row r="187" s="106" customFormat="1" ht="21.75" customHeight="1" x14ac:dyDescent="0.2"/>
    <row r="188" s="106" customFormat="1" ht="21.75" customHeight="1" x14ac:dyDescent="0.2"/>
    <row r="189" s="106" customFormat="1" ht="21.75" customHeight="1" x14ac:dyDescent="0.2"/>
    <row r="190" s="106" customFormat="1" ht="21.75" customHeight="1" x14ac:dyDescent="0.2"/>
    <row r="191" s="106" customFormat="1" ht="21.75" customHeight="1" x14ac:dyDescent="0.2"/>
    <row r="192" s="106" customFormat="1" ht="21.75" customHeight="1" x14ac:dyDescent="0.2"/>
    <row r="193" s="106" customFormat="1" ht="21.75" customHeight="1" x14ac:dyDescent="0.2"/>
    <row r="194" s="106" customFormat="1" ht="21.75" customHeight="1" x14ac:dyDescent="0.2"/>
    <row r="195" s="106" customFormat="1" ht="21.75" customHeight="1" x14ac:dyDescent="0.2"/>
    <row r="196" s="106" customFormat="1" ht="21.75" customHeight="1" x14ac:dyDescent="0.2"/>
    <row r="197" s="106" customFormat="1" ht="21.75" customHeight="1" x14ac:dyDescent="0.2"/>
    <row r="198" s="106" customFormat="1" ht="21.75" customHeight="1" x14ac:dyDescent="0.2"/>
    <row r="199" s="106" customFormat="1" ht="21.75" customHeight="1" x14ac:dyDescent="0.2"/>
    <row r="200" s="106" customFormat="1" ht="21.75" customHeight="1" x14ac:dyDescent="0.2"/>
    <row r="201" s="106" customFormat="1" ht="21.75" customHeight="1" x14ac:dyDescent="0.2"/>
    <row r="202" s="106" customFormat="1" ht="21.75" customHeight="1" x14ac:dyDescent="0.2"/>
    <row r="203" s="106" customFormat="1" ht="21.75" customHeight="1" x14ac:dyDescent="0.2"/>
    <row r="204" s="106" customFormat="1" ht="21.75" customHeight="1" x14ac:dyDescent="0.2"/>
    <row r="205" s="106" customFormat="1" ht="21.75" customHeight="1" x14ac:dyDescent="0.2"/>
    <row r="206" s="106" customFormat="1" ht="21.75" customHeight="1" x14ac:dyDescent="0.2"/>
    <row r="207" s="106" customFormat="1" ht="21.75" customHeight="1" x14ac:dyDescent="0.2"/>
    <row r="208" s="106" customFormat="1" ht="21.75" customHeight="1" x14ac:dyDescent="0.2"/>
    <row r="209" s="106" customFormat="1" ht="21.75" customHeight="1" x14ac:dyDescent="0.2"/>
    <row r="210" s="106" customFormat="1" ht="21.75" customHeight="1" x14ac:dyDescent="0.2"/>
    <row r="211" s="106" customFormat="1" ht="21.75" customHeight="1" x14ac:dyDescent="0.2"/>
    <row r="212" s="106" customFormat="1" ht="21.75" customHeight="1" x14ac:dyDescent="0.2"/>
    <row r="213" s="106" customFormat="1" ht="21.75" customHeight="1" x14ac:dyDescent="0.2"/>
    <row r="214" s="106" customFormat="1" ht="21.75" customHeight="1" x14ac:dyDescent="0.2"/>
    <row r="215" s="106" customFormat="1" ht="21.75" customHeight="1" x14ac:dyDescent="0.2"/>
    <row r="216" s="106" customFormat="1" ht="21.75" customHeight="1" x14ac:dyDescent="0.2"/>
    <row r="217" s="106" customFormat="1" ht="21.75" customHeight="1" x14ac:dyDescent="0.2"/>
    <row r="218" s="106" customFormat="1" ht="21.75" customHeight="1" x14ac:dyDescent="0.2"/>
    <row r="219" s="106" customFormat="1" ht="21.75" customHeight="1" x14ac:dyDescent="0.2"/>
    <row r="220" s="106" customFormat="1" ht="21.75" customHeight="1" x14ac:dyDescent="0.2"/>
    <row r="221" s="106" customFormat="1" ht="21.75" customHeight="1" x14ac:dyDescent="0.2"/>
    <row r="222" s="106" customFormat="1" ht="21.75" customHeight="1" x14ac:dyDescent="0.2"/>
    <row r="223" s="106" customFormat="1" ht="21.75" customHeight="1" x14ac:dyDescent="0.2"/>
    <row r="224" s="106" customFormat="1" ht="21.75" customHeight="1" x14ac:dyDescent="0.2"/>
    <row r="225" s="106" customFormat="1" ht="21.75" customHeight="1" x14ac:dyDescent="0.2"/>
    <row r="226" s="106" customFormat="1" ht="21.75" customHeight="1" x14ac:dyDescent="0.2"/>
    <row r="227" s="106" customFormat="1" ht="21.75" customHeight="1" x14ac:dyDescent="0.2"/>
    <row r="228" s="106" customFormat="1" ht="21.75" customHeight="1" x14ac:dyDescent="0.2"/>
    <row r="229" s="106" customFormat="1" ht="21.75" customHeight="1" x14ac:dyDescent="0.2"/>
    <row r="230" s="106" customFormat="1" ht="21.75" customHeight="1" x14ac:dyDescent="0.2"/>
    <row r="231" s="106" customFormat="1" ht="21.75" customHeight="1" x14ac:dyDescent="0.2"/>
    <row r="232" s="106" customFormat="1" ht="21.75" customHeight="1" x14ac:dyDescent="0.2"/>
    <row r="233" s="106" customFormat="1" ht="21.75" customHeight="1" x14ac:dyDescent="0.2"/>
    <row r="234" s="106" customFormat="1" ht="21.75" customHeight="1" x14ac:dyDescent="0.2"/>
    <row r="235" s="106" customFormat="1" ht="21.75" customHeight="1" x14ac:dyDescent="0.2"/>
    <row r="236" s="106" customFormat="1" ht="21.75" customHeight="1" x14ac:dyDescent="0.2"/>
    <row r="237" s="106" customFormat="1" ht="21.75" customHeight="1" x14ac:dyDescent="0.2"/>
    <row r="238" s="106" customFormat="1" ht="21.75" customHeight="1" x14ac:dyDescent="0.2"/>
    <row r="239" s="106" customFormat="1" ht="21.75" customHeight="1" x14ac:dyDescent="0.2"/>
    <row r="240" s="106" customFormat="1" ht="21.75" customHeight="1" x14ac:dyDescent="0.2"/>
    <row r="241" s="106" customFormat="1" ht="21.75" customHeight="1" x14ac:dyDescent="0.2"/>
    <row r="242" s="106" customFormat="1" ht="21.75" customHeight="1" x14ac:dyDescent="0.2"/>
    <row r="243" s="106" customFormat="1" ht="21.75" customHeight="1" x14ac:dyDescent="0.2"/>
    <row r="244" s="106" customFormat="1" ht="21.75" customHeight="1" x14ac:dyDescent="0.2"/>
    <row r="245" s="106" customFormat="1" ht="21.75" customHeight="1" x14ac:dyDescent="0.2"/>
    <row r="246" s="106" customFormat="1" ht="21.75" customHeight="1" x14ac:dyDescent="0.2"/>
    <row r="247" s="106" customFormat="1" ht="21.75" customHeight="1" x14ac:dyDescent="0.2"/>
    <row r="248" s="106" customFormat="1" ht="21.75" customHeight="1" x14ac:dyDescent="0.2"/>
    <row r="249" s="106" customFormat="1" ht="21.75" customHeight="1" x14ac:dyDescent="0.2"/>
    <row r="250" s="106" customFormat="1" ht="21.75" customHeight="1" x14ac:dyDescent="0.2"/>
    <row r="251" s="106" customFormat="1" ht="21.75" customHeight="1" x14ac:dyDescent="0.2"/>
    <row r="252" s="106" customFormat="1" ht="21.75" customHeight="1" x14ac:dyDescent="0.2"/>
    <row r="253" s="106" customFormat="1" ht="21.75" customHeight="1" x14ac:dyDescent="0.2"/>
    <row r="254" s="106" customFormat="1" ht="21.75" customHeight="1" x14ac:dyDescent="0.2"/>
    <row r="255" s="106" customFormat="1" ht="21.75" customHeight="1" x14ac:dyDescent="0.2"/>
    <row r="256" s="106" customFormat="1" ht="21.75" customHeight="1" x14ac:dyDescent="0.2"/>
    <row r="257" s="106" customFormat="1" ht="21.75" customHeight="1" x14ac:dyDescent="0.2"/>
    <row r="258" s="106" customFormat="1" ht="21.75" customHeight="1" x14ac:dyDescent="0.2"/>
    <row r="259" s="106" customFormat="1" ht="21.75" customHeight="1" x14ac:dyDescent="0.2"/>
    <row r="260" s="106" customFormat="1" ht="21.75" customHeight="1" x14ac:dyDescent="0.2"/>
    <row r="261" s="106" customFormat="1" ht="21.75" customHeight="1" x14ac:dyDescent="0.2"/>
    <row r="262" s="106" customFormat="1" ht="21.75" customHeight="1" x14ac:dyDescent="0.2"/>
    <row r="263" s="106" customFormat="1" ht="21.75" customHeight="1" x14ac:dyDescent="0.2"/>
    <row r="264" s="106" customFormat="1" ht="21.75" customHeight="1" x14ac:dyDescent="0.2"/>
    <row r="265" s="106" customFormat="1" ht="21.75" customHeight="1" x14ac:dyDescent="0.2"/>
    <row r="266" s="106" customFormat="1" ht="21.75" customHeight="1" x14ac:dyDescent="0.2"/>
    <row r="267" s="106" customFormat="1" ht="21.75" customHeight="1" x14ac:dyDescent="0.2"/>
    <row r="268" s="106" customFormat="1" ht="21.75" customHeight="1" x14ac:dyDescent="0.2"/>
    <row r="269" s="106" customFormat="1" ht="21.75" customHeight="1" x14ac:dyDescent="0.2"/>
    <row r="270" s="106" customFormat="1" ht="21.75" customHeight="1" x14ac:dyDescent="0.2"/>
    <row r="271" s="106" customFormat="1" ht="21.75" customHeight="1" x14ac:dyDescent="0.2"/>
    <row r="272" s="106" customFormat="1" ht="21.75" customHeight="1" x14ac:dyDescent="0.2"/>
    <row r="273" s="106" customFormat="1" ht="21.75" customHeight="1" x14ac:dyDescent="0.2"/>
    <row r="274" s="106" customFormat="1" ht="21.75" customHeight="1" x14ac:dyDescent="0.2"/>
    <row r="275" s="106" customFormat="1" ht="21.75" customHeight="1" x14ac:dyDescent="0.2"/>
    <row r="276" s="106" customFormat="1" ht="21.75" customHeight="1" x14ac:dyDescent="0.2"/>
    <row r="277" s="106" customFormat="1" ht="21.75" customHeight="1" x14ac:dyDescent="0.2"/>
    <row r="278" s="106" customFormat="1" ht="21.75" customHeight="1" x14ac:dyDescent="0.2"/>
    <row r="279" s="106" customFormat="1" ht="21.75" customHeight="1" x14ac:dyDescent="0.2"/>
    <row r="280" s="106" customFormat="1" ht="21.75" customHeight="1" x14ac:dyDescent="0.2"/>
    <row r="281" s="106" customFormat="1" ht="21.75" customHeight="1" x14ac:dyDescent="0.2"/>
    <row r="282" s="106" customFormat="1" ht="21.75" customHeight="1" x14ac:dyDescent="0.2"/>
    <row r="283" s="106" customFormat="1" ht="21.75" customHeight="1" x14ac:dyDescent="0.2"/>
    <row r="284" s="106" customFormat="1" ht="21.75" customHeight="1" x14ac:dyDescent="0.2"/>
    <row r="285" s="106" customFormat="1" ht="21.75" customHeight="1" x14ac:dyDescent="0.2"/>
    <row r="286" s="106" customFormat="1" ht="21.75" customHeight="1" x14ac:dyDescent="0.2"/>
    <row r="287" s="106" customFormat="1" ht="21.75" customHeight="1" x14ac:dyDescent="0.2"/>
    <row r="288" s="106" customFormat="1" ht="21.75" customHeight="1" x14ac:dyDescent="0.2"/>
    <row r="289" s="106" customFormat="1" ht="21.75" customHeight="1" x14ac:dyDescent="0.2"/>
    <row r="290" s="106" customFormat="1" ht="21.75" customHeight="1" x14ac:dyDescent="0.2"/>
    <row r="291" s="106" customFormat="1" ht="21.75" customHeight="1" x14ac:dyDescent="0.2"/>
    <row r="292" s="106" customFormat="1" ht="21.75" customHeight="1" x14ac:dyDescent="0.2"/>
    <row r="293" s="106" customFormat="1" ht="21.75" customHeight="1" x14ac:dyDescent="0.2"/>
    <row r="294" s="106" customFormat="1" ht="21.75" customHeight="1" x14ac:dyDescent="0.2"/>
    <row r="295" s="106" customFormat="1" ht="21.75" customHeight="1" x14ac:dyDescent="0.2"/>
    <row r="296" s="106" customFormat="1" ht="21.75" customHeight="1" x14ac:dyDescent="0.2"/>
    <row r="297" s="106" customFormat="1" ht="21.75" customHeight="1" x14ac:dyDescent="0.2"/>
    <row r="298" s="106" customFormat="1" ht="21.75" customHeight="1" x14ac:dyDescent="0.2"/>
    <row r="299" s="106" customFormat="1" ht="21.75" customHeight="1" x14ac:dyDescent="0.2"/>
    <row r="300" s="106" customFormat="1" ht="21.75" customHeight="1" x14ac:dyDescent="0.2"/>
    <row r="301" s="106" customFormat="1" ht="21.75" customHeight="1" x14ac:dyDescent="0.2"/>
    <row r="302" s="106" customFormat="1" ht="21.75" customHeight="1" x14ac:dyDescent="0.2"/>
    <row r="303" s="106" customFormat="1" ht="21.75" customHeight="1" x14ac:dyDescent="0.2"/>
    <row r="304" s="106" customFormat="1" ht="21.75" customHeight="1" x14ac:dyDescent="0.2"/>
    <row r="305" s="106" customFormat="1" ht="21.75" customHeight="1" x14ac:dyDescent="0.2"/>
    <row r="306" s="106" customFormat="1" ht="21.75" customHeight="1" x14ac:dyDescent="0.2"/>
    <row r="307" s="106" customFormat="1" ht="21.75" customHeight="1" x14ac:dyDescent="0.2"/>
    <row r="308" s="106" customFormat="1" ht="21.75" customHeight="1" x14ac:dyDescent="0.2"/>
    <row r="309" s="106" customFormat="1" ht="21.75" customHeight="1" x14ac:dyDescent="0.2"/>
    <row r="310" s="106" customFormat="1" ht="21.75" customHeight="1" x14ac:dyDescent="0.2"/>
    <row r="311" s="106" customFormat="1" ht="21.75" customHeight="1" x14ac:dyDescent="0.2"/>
    <row r="312" s="106" customFormat="1" ht="21.75" customHeight="1" x14ac:dyDescent="0.2"/>
    <row r="313" s="106" customFormat="1" ht="21.75" customHeight="1" x14ac:dyDescent="0.2"/>
    <row r="314" s="106" customFormat="1" ht="21.75" customHeight="1" x14ac:dyDescent="0.2"/>
    <row r="315" s="106" customFormat="1" ht="21.75" customHeight="1" x14ac:dyDescent="0.2"/>
    <row r="316" s="106" customFormat="1" ht="21.75" customHeight="1" x14ac:dyDescent="0.2"/>
    <row r="317" s="106" customFormat="1" ht="21.75" customHeight="1" x14ac:dyDescent="0.2"/>
    <row r="318" s="106" customFormat="1" ht="21.75" customHeight="1" x14ac:dyDescent="0.2"/>
    <row r="319" s="106" customFormat="1" ht="21.75" customHeight="1" x14ac:dyDescent="0.2"/>
    <row r="320" s="106" customFormat="1" ht="21.75" customHeight="1" x14ac:dyDescent="0.2"/>
    <row r="321" s="106" customFormat="1" ht="21.75" customHeight="1" x14ac:dyDescent="0.2"/>
    <row r="322" s="106" customFormat="1" ht="21.75" customHeight="1" x14ac:dyDescent="0.2"/>
    <row r="323" s="106" customFormat="1" ht="21.75" customHeight="1" x14ac:dyDescent="0.2"/>
    <row r="324" s="106" customFormat="1" ht="21.75" customHeight="1" x14ac:dyDescent="0.2"/>
    <row r="325" s="106" customFormat="1" ht="21.75" customHeight="1" x14ac:dyDescent="0.2"/>
    <row r="326" s="106" customFormat="1" ht="21.75" customHeight="1" x14ac:dyDescent="0.2"/>
    <row r="327" s="106" customFormat="1" ht="21.75" customHeight="1" x14ac:dyDescent="0.2"/>
    <row r="328" s="106" customFormat="1" ht="21.75" customHeight="1" x14ac:dyDescent="0.2"/>
    <row r="329" s="106" customFormat="1" ht="21.75" customHeight="1" x14ac:dyDescent="0.2"/>
    <row r="330" s="106" customFormat="1" ht="21.75" customHeight="1" x14ac:dyDescent="0.2"/>
    <row r="331" s="106" customFormat="1" ht="21.75" customHeight="1" x14ac:dyDescent="0.2"/>
    <row r="332" s="106" customFormat="1" ht="21.75" customHeight="1" x14ac:dyDescent="0.2"/>
    <row r="333" s="106" customFormat="1" ht="21.75" customHeight="1" x14ac:dyDescent="0.2"/>
    <row r="334" s="106" customFormat="1" ht="21.75" customHeight="1" x14ac:dyDescent="0.2"/>
    <row r="335" s="106" customFormat="1" ht="21.75" customHeight="1" x14ac:dyDescent="0.2"/>
    <row r="336" s="106" customFormat="1" ht="21.75" customHeight="1" x14ac:dyDescent="0.2"/>
    <row r="337" s="106" customFormat="1" ht="21.75" customHeight="1" x14ac:dyDescent="0.2"/>
    <row r="338" s="106" customFormat="1" ht="21.75" customHeight="1" x14ac:dyDescent="0.2"/>
    <row r="339" s="106" customFormat="1" ht="21.75" customHeight="1" x14ac:dyDescent="0.2"/>
    <row r="340" s="106" customFormat="1" ht="21.75" customHeight="1" x14ac:dyDescent="0.2"/>
    <row r="341" s="106" customFormat="1" ht="21.75" customHeight="1" x14ac:dyDescent="0.2"/>
    <row r="342" s="106" customFormat="1" ht="21.75" customHeight="1" x14ac:dyDescent="0.2"/>
    <row r="343" s="106" customFormat="1" ht="21.75" customHeight="1" x14ac:dyDescent="0.2"/>
    <row r="344" s="106" customFormat="1" ht="21.75" customHeight="1" x14ac:dyDescent="0.2"/>
    <row r="345" s="106" customFormat="1" ht="21.75" customHeight="1" x14ac:dyDescent="0.2"/>
    <row r="346" s="106" customFormat="1" ht="21.75" customHeight="1" x14ac:dyDescent="0.2"/>
    <row r="347" s="106" customFormat="1" ht="21.75" customHeight="1" x14ac:dyDescent="0.2"/>
    <row r="348" s="106" customFormat="1" ht="21.75" customHeight="1" x14ac:dyDescent="0.2"/>
    <row r="349" s="106" customFormat="1" ht="21.75" customHeight="1" x14ac:dyDescent="0.2"/>
    <row r="350" s="106" customFormat="1" ht="21.75" customHeight="1" x14ac:dyDescent="0.2"/>
    <row r="351" s="106" customFormat="1" ht="21.75" customHeight="1" x14ac:dyDescent="0.2"/>
    <row r="352" s="106" customFormat="1" ht="21.75" customHeight="1" x14ac:dyDescent="0.2"/>
    <row r="353" s="106" customFormat="1" ht="21.75" customHeight="1" x14ac:dyDescent="0.2"/>
    <row r="354" s="106" customFormat="1" ht="21.75" customHeight="1" x14ac:dyDescent="0.2"/>
    <row r="355" s="106" customFormat="1" ht="21.75" customHeight="1" x14ac:dyDescent="0.2"/>
    <row r="356" s="106" customFormat="1" ht="21.75" customHeight="1" x14ac:dyDescent="0.2"/>
    <row r="357" s="106" customFormat="1" ht="21.75" customHeight="1" x14ac:dyDescent="0.2"/>
    <row r="358" s="106" customFormat="1" ht="21.75" customHeight="1" x14ac:dyDescent="0.2"/>
    <row r="359" s="106" customFormat="1" ht="21.75" customHeight="1" x14ac:dyDescent="0.2"/>
    <row r="360" s="106" customFormat="1" ht="21.75" customHeight="1" x14ac:dyDescent="0.2"/>
    <row r="361" s="106" customFormat="1" ht="21.75" customHeight="1" x14ac:dyDescent="0.2"/>
    <row r="362" s="106" customFormat="1" ht="21.75" customHeight="1" x14ac:dyDescent="0.2"/>
    <row r="363" s="106" customFormat="1" ht="21.75" customHeight="1" x14ac:dyDescent="0.2"/>
    <row r="364" s="106" customFormat="1" ht="21.75" customHeight="1" x14ac:dyDescent="0.2"/>
    <row r="365" s="106" customFormat="1" ht="21.75" customHeight="1" x14ac:dyDescent="0.2"/>
    <row r="366" s="106" customFormat="1" ht="21.75" customHeight="1" x14ac:dyDescent="0.2"/>
    <row r="367" s="106" customFormat="1" ht="21.75" customHeight="1" x14ac:dyDescent="0.2"/>
    <row r="368" s="106" customFormat="1" ht="21.75" customHeight="1" x14ac:dyDescent="0.2"/>
    <row r="369" s="106" customFormat="1" ht="21.75" customHeight="1" x14ac:dyDescent="0.2"/>
    <row r="370" s="106" customFormat="1" ht="21.75" customHeight="1" x14ac:dyDescent="0.2"/>
    <row r="371" s="16" customFormat="1" ht="21.75" customHeight="1" x14ac:dyDescent="0.2"/>
    <row r="372" s="16" customFormat="1" ht="21.75" customHeight="1" x14ac:dyDescent="0.2"/>
    <row r="373" s="16" customFormat="1" ht="21.75" customHeight="1" x14ac:dyDescent="0.2"/>
    <row r="374" s="16" customFormat="1" ht="21.75" customHeight="1" x14ac:dyDescent="0.2"/>
    <row r="375" s="16" customFormat="1" ht="21.75" customHeight="1" x14ac:dyDescent="0.2"/>
    <row r="376" s="16" customFormat="1" ht="21.75" customHeight="1" x14ac:dyDescent="0.2"/>
    <row r="377" s="16" customFormat="1" ht="21.75" customHeight="1" x14ac:dyDescent="0.2"/>
    <row r="378" s="16" customFormat="1" ht="14" customHeight="1" x14ac:dyDescent="0.2"/>
    <row r="379" s="16" customFormat="1" ht="14" customHeight="1" x14ac:dyDescent="0.2"/>
    <row r="380" s="16" customFormat="1" ht="14" customHeight="1" x14ac:dyDescent="0.2"/>
    <row r="381" s="16" customFormat="1" ht="14" customHeight="1" x14ac:dyDescent="0.2"/>
    <row r="382" s="16" customFormat="1" ht="14" customHeight="1" x14ac:dyDescent="0.2"/>
    <row r="383" s="16" customFormat="1" ht="14" customHeight="1" x14ac:dyDescent="0.2"/>
    <row r="384" s="16" customFormat="1" ht="14" customHeight="1" x14ac:dyDescent="0.2"/>
    <row r="385" s="16" customFormat="1" ht="14" customHeight="1" x14ac:dyDescent="0.2"/>
    <row r="386" s="16" customFormat="1" ht="14" customHeight="1" x14ac:dyDescent="0.2"/>
    <row r="387" s="16" customFormat="1" ht="14" customHeight="1" x14ac:dyDescent="0.2"/>
    <row r="388" s="16" customFormat="1" ht="14" customHeight="1" x14ac:dyDescent="0.2"/>
    <row r="389" s="16" customFormat="1" ht="14" customHeight="1" x14ac:dyDescent="0.2"/>
    <row r="390" s="16" customFormat="1" ht="14" customHeight="1" x14ac:dyDescent="0.2"/>
    <row r="391" s="16" customFormat="1" ht="14" customHeight="1" x14ac:dyDescent="0.2"/>
    <row r="392" s="16" customFormat="1" ht="14" customHeight="1" x14ac:dyDescent="0.2"/>
    <row r="393" s="16" customFormat="1" ht="14" customHeight="1" x14ac:dyDescent="0.2"/>
    <row r="394" s="16" customFormat="1" ht="14" customHeight="1" x14ac:dyDescent="0.2"/>
    <row r="395" s="16" customFormat="1" ht="14" customHeight="1" x14ac:dyDescent="0.2"/>
    <row r="396" s="16" customFormat="1" ht="14" customHeight="1" x14ac:dyDescent="0.2"/>
    <row r="397" s="16" customFormat="1" ht="14" customHeight="1" x14ac:dyDescent="0.2"/>
    <row r="398" s="16" customFormat="1" ht="14" customHeight="1" x14ac:dyDescent="0.2"/>
    <row r="399" s="16" customFormat="1" ht="14" customHeight="1" x14ac:dyDescent="0.2"/>
    <row r="400" s="16" customFormat="1" ht="14" customHeight="1" x14ac:dyDescent="0.2"/>
    <row r="401" s="16" customFormat="1" ht="14" customHeight="1" x14ac:dyDescent="0.2"/>
    <row r="402" s="16" customFormat="1" ht="14" customHeight="1" x14ac:dyDescent="0.2"/>
    <row r="403" s="16" customFormat="1" ht="14" customHeight="1" x14ac:dyDescent="0.2"/>
    <row r="404" s="16" customFormat="1" ht="14" customHeight="1" x14ac:dyDescent="0.2"/>
    <row r="405" s="16" customFormat="1" ht="14" customHeight="1" x14ac:dyDescent="0.2"/>
    <row r="406" s="16" customFormat="1" ht="14" customHeight="1" x14ac:dyDescent="0.2"/>
    <row r="407" s="16" customFormat="1" ht="14" customHeight="1" x14ac:dyDescent="0.2"/>
    <row r="408" s="16" customFormat="1" ht="14" customHeight="1" x14ac:dyDescent="0.2"/>
    <row r="409" s="16" customFormat="1" ht="14" customHeight="1" x14ac:dyDescent="0.2"/>
    <row r="410" s="16" customFormat="1" ht="14" customHeight="1" x14ac:dyDescent="0.2"/>
    <row r="411" s="16" customFormat="1" ht="14" customHeight="1" x14ac:dyDescent="0.2"/>
    <row r="412" s="16" customFormat="1" ht="14" customHeight="1" x14ac:dyDescent="0.2"/>
    <row r="413" s="16" customFormat="1" ht="14" customHeight="1" x14ac:dyDescent="0.2"/>
    <row r="414" s="16" customFormat="1" ht="14" customHeight="1" x14ac:dyDescent="0.2"/>
    <row r="415" s="16" customFormat="1" ht="14" customHeight="1" x14ac:dyDescent="0.2"/>
    <row r="416" s="16" customFormat="1" ht="14" customHeight="1" x14ac:dyDescent="0.2"/>
    <row r="417" s="16" customFormat="1" ht="14" customHeight="1" x14ac:dyDescent="0.2"/>
    <row r="418" s="16" customFormat="1" ht="14" customHeight="1" x14ac:dyDescent="0.2"/>
    <row r="419" s="16" customFormat="1" ht="14" customHeight="1" x14ac:dyDescent="0.2"/>
    <row r="420" s="16" customFormat="1" ht="14" customHeight="1" x14ac:dyDescent="0.2"/>
    <row r="421" s="16" customFormat="1" ht="14" customHeight="1" x14ac:dyDescent="0.2"/>
    <row r="422" s="16" customFormat="1" ht="14" customHeight="1" x14ac:dyDescent="0.2"/>
    <row r="423" s="16" customFormat="1" ht="14" customHeight="1" x14ac:dyDescent="0.2"/>
    <row r="424" s="16" customFormat="1" ht="14" customHeight="1" x14ac:dyDescent="0.2"/>
    <row r="425" s="16" customFormat="1" ht="14" customHeight="1" x14ac:dyDescent="0.2"/>
    <row r="426" s="16" customFormat="1" ht="14" customHeight="1" x14ac:dyDescent="0.2"/>
    <row r="427" s="16" customFormat="1" ht="14" customHeight="1" x14ac:dyDescent="0.2"/>
    <row r="428" s="16" customFormat="1" ht="14" customHeight="1" x14ac:dyDescent="0.2"/>
    <row r="429" s="16" customFormat="1" ht="14" customHeight="1" x14ac:dyDescent="0.2"/>
    <row r="430" s="16" customFormat="1" ht="14" customHeight="1" x14ac:dyDescent="0.2"/>
    <row r="431" s="16" customFormat="1" ht="14" customHeight="1" x14ac:dyDescent="0.2"/>
    <row r="432" s="16" customFormat="1" ht="14" customHeight="1" x14ac:dyDescent="0.2"/>
    <row r="433" s="16" customFormat="1" ht="14" customHeight="1" x14ac:dyDescent="0.2"/>
    <row r="434" s="16" customFormat="1" ht="14" customHeight="1" x14ac:dyDescent="0.2"/>
    <row r="435" s="16" customFormat="1" ht="14" customHeight="1" x14ac:dyDescent="0.2"/>
    <row r="436" s="16" customFormat="1" ht="14" customHeight="1" x14ac:dyDescent="0.2"/>
    <row r="437" s="16" customFormat="1" ht="14" customHeight="1" x14ac:dyDescent="0.2"/>
    <row r="438" s="16" customFormat="1" ht="14" customHeight="1" x14ac:dyDescent="0.2"/>
    <row r="439" s="16" customFormat="1" ht="14" customHeight="1" x14ac:dyDescent="0.2"/>
    <row r="440" s="16" customFormat="1" ht="14" customHeight="1" x14ac:dyDescent="0.2"/>
    <row r="441" s="16" customFormat="1" ht="14" customHeight="1" x14ac:dyDescent="0.2"/>
    <row r="442" s="16" customFormat="1" ht="14" customHeight="1" x14ac:dyDescent="0.2"/>
    <row r="443" s="16" customFormat="1" ht="14" customHeight="1" x14ac:dyDescent="0.2"/>
    <row r="444" s="16" customFormat="1" ht="14" customHeight="1" x14ac:dyDescent="0.2"/>
    <row r="445" s="16" customFormat="1" ht="14" customHeight="1" x14ac:dyDescent="0.2"/>
    <row r="446" s="16" customFormat="1" ht="14" customHeight="1" x14ac:dyDescent="0.2"/>
    <row r="447" s="16" customFormat="1" ht="14" customHeight="1" x14ac:dyDescent="0.2"/>
    <row r="448" s="16" customFormat="1" ht="14" customHeight="1" x14ac:dyDescent="0.2"/>
    <row r="449" s="16" customFormat="1" ht="14" customHeight="1" x14ac:dyDescent="0.2"/>
    <row r="450" s="16" customFormat="1" ht="14" customHeight="1" x14ac:dyDescent="0.2"/>
    <row r="451" s="16" customFormat="1" ht="14" customHeight="1" x14ac:dyDescent="0.2"/>
    <row r="452" s="16" customFormat="1" ht="14" customHeight="1" x14ac:dyDescent="0.2"/>
    <row r="453" s="16" customFormat="1" ht="14" customHeight="1" x14ac:dyDescent="0.2"/>
    <row r="454" s="16" customFormat="1" ht="14" customHeight="1" x14ac:dyDescent="0.2"/>
    <row r="455" s="16" customFormat="1" ht="14" customHeight="1" x14ac:dyDescent="0.2"/>
    <row r="456" s="16" customFormat="1" ht="14" customHeight="1" x14ac:dyDescent="0.2"/>
    <row r="457" s="16" customFormat="1" ht="14" customHeight="1" x14ac:dyDescent="0.2"/>
    <row r="458" s="16" customFormat="1" ht="14" customHeight="1" x14ac:dyDescent="0.2"/>
    <row r="459" s="16" customFormat="1" ht="14" customHeight="1" x14ac:dyDescent="0.2"/>
    <row r="460" s="16" customFormat="1" ht="14" customHeight="1" x14ac:dyDescent="0.2"/>
    <row r="461" s="16" customFormat="1" ht="14" customHeight="1" x14ac:dyDescent="0.2"/>
    <row r="462" s="16" customFormat="1" ht="14" customHeight="1" x14ac:dyDescent="0.2"/>
    <row r="463" s="16" customFormat="1" ht="14" customHeight="1" x14ac:dyDescent="0.2"/>
    <row r="464" s="16" customFormat="1" ht="14" customHeight="1" x14ac:dyDescent="0.2"/>
    <row r="465" s="16" customFormat="1" ht="14" customHeight="1" x14ac:dyDescent="0.2"/>
    <row r="466" s="16" customFormat="1" ht="14" customHeight="1" x14ac:dyDescent="0.2"/>
    <row r="467" s="16" customFormat="1" ht="14" customHeight="1" x14ac:dyDescent="0.2"/>
    <row r="468" s="16" customFormat="1" ht="14" customHeight="1" x14ac:dyDescent="0.2"/>
    <row r="469" s="16" customFormat="1" ht="14" customHeight="1" x14ac:dyDescent="0.2"/>
    <row r="470" s="16" customFormat="1" ht="14" customHeight="1" x14ac:dyDescent="0.2"/>
    <row r="471" s="16" customFormat="1" ht="14" customHeight="1" x14ac:dyDescent="0.2"/>
    <row r="472" s="16" customFormat="1" ht="14" customHeight="1" x14ac:dyDescent="0.2"/>
    <row r="473" s="16" customFormat="1" ht="14" customHeight="1" x14ac:dyDescent="0.2"/>
    <row r="474" s="16" customFormat="1" ht="14" customHeight="1" x14ac:dyDescent="0.2"/>
    <row r="475" s="16" customFormat="1" ht="14" customHeight="1" x14ac:dyDescent="0.2"/>
  </sheetData>
  <sheetProtection algorithmName="SHA-512" hashValue="iiBHRs8ivElSZME0pAQP3b8jbfBwK0mTiD7GHD1DBbMFIY3spwqaIsci8XjELpol9SvPtLuhj/jCyPQxzA79OQ==" saltValue="xcHopunOILLhh80kUWgARA==" spinCount="100000" sheet="1" objects="1" scenarios="1" selectLockedCells="1"/>
  <mergeCells count="39">
    <mergeCell ref="C8:E8"/>
    <mergeCell ref="C10:E10"/>
    <mergeCell ref="B12:L12"/>
    <mergeCell ref="H21:I21"/>
    <mergeCell ref="H22:I22"/>
    <mergeCell ref="B14:F14"/>
    <mergeCell ref="H23:I23"/>
    <mergeCell ref="B13:L13"/>
    <mergeCell ref="F10:G10"/>
    <mergeCell ref="H10:L10"/>
    <mergeCell ref="H14:J14"/>
    <mergeCell ref="D18:E18"/>
    <mergeCell ref="H18:I18"/>
    <mergeCell ref="D20:E20"/>
    <mergeCell ref="H20:I20"/>
    <mergeCell ref="H37:I37"/>
    <mergeCell ref="H38:I38"/>
    <mergeCell ref="D24:E24"/>
    <mergeCell ref="D28:E28"/>
    <mergeCell ref="H31:I31"/>
    <mergeCell ref="H33:I33"/>
    <mergeCell ref="H29:I29"/>
    <mergeCell ref="H30:I30"/>
    <mergeCell ref="D39:E39"/>
    <mergeCell ref="H39:I39"/>
    <mergeCell ref="D40:E40"/>
    <mergeCell ref="H40:I40"/>
    <mergeCell ref="D41:E41"/>
    <mergeCell ref="H41:I41"/>
    <mergeCell ref="D42:E42"/>
    <mergeCell ref="D43:E43"/>
    <mergeCell ref="D44:E44"/>
    <mergeCell ref="D45:E45"/>
    <mergeCell ref="H43:J45"/>
    <mergeCell ref="D47:E47"/>
    <mergeCell ref="H47:I47"/>
    <mergeCell ref="D48:E48"/>
    <mergeCell ref="H48:I48"/>
    <mergeCell ref="C52:D52"/>
  </mergeCells>
  <phoneticPr fontId="0" type="noConversion"/>
  <dataValidations count="2">
    <dataValidation type="custom" allowBlank="1" showErrorMessage="1" errorTitle="Excédent déjà enregistré" error="Un excédent a déjà été enrégistré sur la même période" sqref="J16" xr:uid="{00000000-0002-0000-0300-000000000000}">
      <formula1>ISBLANK(F16)</formula1>
    </dataValidation>
    <dataValidation type="custom" allowBlank="1" showErrorMessage="1" errorTitle="Saisie impossible" error="Vous avez déjà signalé un déficit sur la même période" sqref="F16" xr:uid="{00000000-0002-0000-0300-000001000000}">
      <formula1>ISBLANK(J16)</formula1>
    </dataValidation>
  </dataValidations>
  <pageMargins left="0" right="0" top="0" bottom="0" header="0" footer="0"/>
  <pageSetup paperSize="9" scale="70" fitToWidth="0" fitToHeight="0" orientation="landscape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1:FI2"/>
  <sheetViews>
    <sheetView workbookViewId="0">
      <selection activeCell="DT2" sqref="DT2"/>
    </sheetView>
  </sheetViews>
  <sheetFormatPr baseColWidth="10" defaultColWidth="52.5" defaultRowHeight="14" customHeight="1" x14ac:dyDescent="0.15"/>
  <cols>
    <col min="1" max="1" width="16.5" style="7" customWidth="1"/>
    <col min="2" max="2" width="21.5" style="70" customWidth="1"/>
    <col min="3" max="3" width="25.1640625" style="7" customWidth="1"/>
    <col min="4" max="4" width="30" style="7" customWidth="1"/>
    <col min="5" max="5" width="26.5" style="70" customWidth="1"/>
    <col min="6" max="6" width="52.5" style="7"/>
    <col min="7" max="7" width="22" style="7" customWidth="1"/>
    <col min="8" max="8" width="24.6640625" style="7" customWidth="1"/>
    <col min="9" max="9" width="31.6640625" style="7" customWidth="1"/>
    <col min="10" max="10" width="28" style="7" customWidth="1"/>
    <col min="11" max="11" width="22.6640625" style="7" customWidth="1"/>
    <col min="12" max="12" width="26.33203125" style="7" customWidth="1"/>
    <col min="13" max="13" width="25.1640625" style="7" customWidth="1"/>
    <col min="14" max="14" width="23.5" style="7" customWidth="1"/>
    <col min="15" max="15" width="22.5" style="7" customWidth="1"/>
    <col min="16" max="16" width="21.5" style="7" customWidth="1"/>
    <col min="17" max="17" width="20.6640625" style="7" customWidth="1"/>
    <col min="18" max="18" width="20" style="7" customWidth="1"/>
    <col min="19" max="19" width="21.33203125" style="7" customWidth="1"/>
    <col min="20" max="20" width="23.6640625" style="7" customWidth="1"/>
    <col min="21" max="21" width="20.33203125" style="7" customWidth="1"/>
    <col min="22" max="22" width="28.6640625" style="7" customWidth="1"/>
    <col min="23" max="23" width="24.5" style="7" customWidth="1"/>
    <col min="24" max="24" width="26.5" style="7" customWidth="1"/>
    <col min="25" max="25" width="17.83203125" style="7" customWidth="1"/>
    <col min="26" max="26" width="52.33203125" style="7" customWidth="1"/>
    <col min="27" max="27" width="23.5" style="7" customWidth="1"/>
    <col min="28" max="28" width="41.5" style="7" customWidth="1"/>
    <col min="29" max="29" width="48.5" style="7" customWidth="1"/>
    <col min="30" max="30" width="24.1640625" style="7" customWidth="1"/>
    <col min="31" max="31" width="27.5" style="70" customWidth="1"/>
    <col min="32" max="32" width="24" style="70" customWidth="1"/>
    <col min="33" max="33" width="30.83203125" style="70" customWidth="1"/>
    <col min="34" max="34" width="33.5" style="70" customWidth="1"/>
    <col min="35" max="35" width="27" style="70" customWidth="1"/>
    <col min="36" max="36" width="28.1640625" style="70" customWidth="1"/>
    <col min="37" max="37" width="29.1640625" style="70" customWidth="1"/>
    <col min="38" max="38" width="23.5" style="70" customWidth="1"/>
    <col min="39" max="39" width="29.6640625" style="70" customWidth="1"/>
    <col min="40" max="40" width="24.33203125" style="70" customWidth="1"/>
    <col min="41" max="41" width="30.83203125" style="70" customWidth="1"/>
    <col min="42" max="43" width="28.83203125" style="70" customWidth="1"/>
    <col min="44" max="44" width="29" style="70" customWidth="1"/>
    <col min="45" max="45" width="33.6640625" style="70" customWidth="1"/>
    <col min="46" max="46" width="30.6640625" style="70" customWidth="1"/>
    <col min="47" max="47" width="29.5" style="70" customWidth="1"/>
    <col min="48" max="48" width="27.6640625" style="70" customWidth="1"/>
    <col min="49" max="49" width="30" style="70" customWidth="1"/>
    <col min="50" max="50" width="31.1640625" style="70" customWidth="1"/>
    <col min="51" max="51" width="41" style="70" customWidth="1"/>
    <col min="52" max="53" width="32.6640625" style="70" customWidth="1"/>
    <col min="54" max="54" width="33.33203125" style="70" customWidth="1"/>
    <col min="55" max="55" width="34.83203125" style="70" customWidth="1"/>
    <col min="56" max="56" width="28.5" style="70" customWidth="1"/>
    <col min="57" max="57" width="39.6640625" style="70" customWidth="1"/>
    <col min="58" max="58" width="32" style="70" customWidth="1"/>
    <col min="59" max="59" width="38.5" style="70" customWidth="1"/>
    <col min="60" max="60" width="37.6640625" style="70" customWidth="1"/>
    <col min="61" max="61" width="25.1640625" style="70" customWidth="1"/>
    <col min="62" max="62" width="36.33203125" style="70" customWidth="1"/>
    <col min="63" max="63" width="25" style="70" customWidth="1"/>
    <col min="64" max="64" width="42.6640625" style="70" customWidth="1"/>
    <col min="65" max="65" width="30.33203125" style="70" customWidth="1"/>
    <col min="66" max="66" width="18.5" style="7" customWidth="1"/>
    <col min="67" max="67" width="23.33203125" style="7" customWidth="1"/>
    <col min="68" max="68" width="30.33203125" style="7" customWidth="1"/>
    <col min="69" max="69" width="19.5" style="7" customWidth="1"/>
    <col min="70" max="70" width="23.5" style="7" customWidth="1"/>
    <col min="71" max="71" width="27.5" style="7" customWidth="1"/>
    <col min="72" max="72" width="25.5" style="7" customWidth="1"/>
    <col min="73" max="73" width="30.5" style="7" customWidth="1"/>
    <col min="74" max="74" width="31.1640625" style="7" customWidth="1"/>
    <col min="75" max="75" width="28.1640625" style="7" customWidth="1"/>
    <col min="76" max="76" width="25.6640625" style="7" customWidth="1"/>
    <col min="77" max="77" width="27" style="7" customWidth="1"/>
    <col min="78" max="78" width="23.5" style="7" customWidth="1"/>
    <col min="79" max="79" width="30.5" style="7" customWidth="1"/>
    <col min="80" max="80" width="37.6640625" style="7" customWidth="1"/>
    <col min="81" max="81" width="28.5" style="7" customWidth="1"/>
    <col min="82" max="82" width="26" style="7" customWidth="1"/>
    <col min="83" max="84" width="27.5" style="7" customWidth="1"/>
    <col min="85" max="89" width="27.5" style="70" customWidth="1"/>
    <col min="90" max="90" width="29.83203125" style="7" customWidth="1"/>
    <col min="91" max="92" width="25" style="7" customWidth="1"/>
    <col min="93" max="93" width="24.6640625" style="7" customWidth="1"/>
    <col min="94" max="94" width="28.1640625" style="7" customWidth="1"/>
    <col min="95" max="95" width="29.5" style="7" customWidth="1"/>
    <col min="96" max="96" width="24.83203125" style="7" customWidth="1"/>
    <col min="97" max="97" width="18.83203125" style="7" customWidth="1"/>
    <col min="98" max="98" width="22.83203125" style="7" customWidth="1"/>
    <col min="99" max="99" width="22.5" style="7" customWidth="1"/>
    <col min="100" max="100" width="31" style="7" customWidth="1"/>
    <col min="101" max="101" width="25.1640625" style="7" customWidth="1"/>
    <col min="102" max="103" width="28.1640625" style="7" customWidth="1"/>
    <col min="104" max="104" width="24.33203125" style="7" customWidth="1"/>
    <col min="105" max="105" width="25.6640625" style="7" customWidth="1"/>
    <col min="106" max="106" width="22.5" style="7" customWidth="1"/>
    <col min="107" max="107" width="25.6640625" style="7" customWidth="1"/>
    <col min="108" max="108" width="33" style="7" customWidth="1"/>
    <col min="109" max="109" width="30.6640625" style="7" customWidth="1"/>
    <col min="110" max="110" width="30.5" style="7" customWidth="1"/>
    <col min="111" max="111" width="29.5" style="7" customWidth="1"/>
    <col min="112" max="112" width="31.5" style="7" customWidth="1"/>
    <col min="113" max="113" width="34" style="70" customWidth="1"/>
    <col min="114" max="114" width="28.1640625" style="7" customWidth="1"/>
    <col min="115" max="115" width="19.5" style="7" customWidth="1"/>
    <col min="116" max="116" width="21.83203125" style="7" customWidth="1"/>
    <col min="117" max="117" width="25.5" style="7" customWidth="1"/>
    <col min="118" max="118" width="30.1640625" style="7" customWidth="1"/>
    <col min="119" max="119" width="18.6640625" style="7" customWidth="1"/>
    <col min="120" max="120" width="23.5" style="7" customWidth="1"/>
    <col min="121" max="121" width="31.6640625" style="7" customWidth="1"/>
    <col min="122" max="123" width="28.1640625" style="7" customWidth="1"/>
    <col min="124" max="124" width="30.1640625" style="7" customWidth="1"/>
    <col min="125" max="128" width="28.1640625" style="7" customWidth="1"/>
    <col min="129" max="129" width="25.1640625" style="7" customWidth="1"/>
    <col min="130" max="130" width="38.1640625" style="7" customWidth="1"/>
    <col min="131" max="134" width="28.1640625" style="7" customWidth="1"/>
    <col min="135" max="135" width="29" style="7" customWidth="1"/>
    <col min="136" max="136" width="29.5" style="7" customWidth="1"/>
    <col min="137" max="138" width="28.1640625" style="7" customWidth="1"/>
    <col min="139" max="139" width="30" style="7" customWidth="1"/>
    <col min="140" max="140" width="32.5" style="7" customWidth="1"/>
    <col min="141" max="143" width="28.1640625" style="7" customWidth="1"/>
    <col min="144" max="144" width="32.1640625" style="7" customWidth="1"/>
    <col min="145" max="145" width="31.5" style="7" customWidth="1"/>
    <col min="146" max="146" width="28.1640625" style="7" customWidth="1"/>
    <col min="147" max="147" width="21.33203125" style="7" customWidth="1"/>
    <col min="148" max="149" width="28.1640625" style="7" customWidth="1"/>
    <col min="150" max="150" width="34.6640625" style="7" customWidth="1"/>
    <col min="151" max="152" width="28.1640625" style="7" customWidth="1"/>
    <col min="153" max="153" width="31.5" style="7" customWidth="1"/>
    <col min="154" max="157" width="28.1640625" style="7" customWidth="1"/>
    <col min="158" max="158" width="33.83203125" style="7" customWidth="1"/>
    <col min="159" max="159" width="32.5" style="7" customWidth="1"/>
    <col min="160" max="160" width="35" style="7" customWidth="1"/>
    <col min="161" max="161" width="32.83203125" style="7" customWidth="1"/>
    <col min="162" max="162" width="34.1640625" style="7" customWidth="1"/>
    <col min="163" max="163" width="35.5" style="70" customWidth="1"/>
    <col min="164" max="164" width="24.5" style="7" customWidth="1"/>
    <col min="165" max="500" width="28.1640625" style="7" customWidth="1"/>
    <col min="501" max="16384" width="52.5" style="7"/>
  </cols>
  <sheetData>
    <row r="1" spans="1:165" s="71" customFormat="1" ht="14" customHeight="1" x14ac:dyDescent="0.15">
      <c r="A1" s="71" t="s">
        <v>196</v>
      </c>
      <c r="B1" s="71" t="s">
        <v>340</v>
      </c>
      <c r="C1" s="71" t="s">
        <v>37</v>
      </c>
      <c r="D1" s="71" t="s">
        <v>38</v>
      </c>
      <c r="E1" s="71" t="s">
        <v>283</v>
      </c>
      <c r="F1" s="72" t="s">
        <v>138</v>
      </c>
      <c r="G1" s="72" t="s">
        <v>139</v>
      </c>
      <c r="H1" s="72" t="s">
        <v>284</v>
      </c>
      <c r="I1" s="72" t="s">
        <v>285</v>
      </c>
      <c r="J1" s="71" t="s">
        <v>286</v>
      </c>
      <c r="K1" s="71" t="s">
        <v>288</v>
      </c>
      <c r="L1" s="71" t="s">
        <v>287</v>
      </c>
      <c r="M1" s="71" t="s">
        <v>289</v>
      </c>
      <c r="N1" s="71" t="s">
        <v>290</v>
      </c>
      <c r="O1" s="71" t="s">
        <v>291</v>
      </c>
      <c r="P1" s="71" t="s">
        <v>292</v>
      </c>
      <c r="Q1" s="71" t="s">
        <v>293</v>
      </c>
      <c r="R1" s="71" t="s">
        <v>294</v>
      </c>
      <c r="S1" s="71" t="s">
        <v>295</v>
      </c>
      <c r="T1" s="71" t="s">
        <v>344</v>
      </c>
      <c r="U1" s="71" t="s">
        <v>296</v>
      </c>
      <c r="V1" s="71" t="s">
        <v>297</v>
      </c>
      <c r="W1" s="71" t="s">
        <v>298</v>
      </c>
      <c r="X1" s="71" t="s">
        <v>299</v>
      </c>
      <c r="Y1" s="71" t="s">
        <v>300</v>
      </c>
      <c r="Z1" s="72" t="s">
        <v>301</v>
      </c>
      <c r="AA1" s="71" t="s">
        <v>335</v>
      </c>
      <c r="AB1" s="72" t="s">
        <v>336</v>
      </c>
      <c r="AC1" s="71" t="s">
        <v>337</v>
      </c>
      <c r="AD1" s="71" t="s">
        <v>338</v>
      </c>
      <c r="AE1" s="71" t="s">
        <v>347</v>
      </c>
      <c r="AF1" s="71" t="s">
        <v>348</v>
      </c>
      <c r="AG1" s="71" t="s">
        <v>345</v>
      </c>
      <c r="AH1" s="71" t="s">
        <v>37</v>
      </c>
      <c r="AI1" s="71" t="s">
        <v>349</v>
      </c>
      <c r="AJ1" s="71" t="s">
        <v>350</v>
      </c>
      <c r="AK1" s="71" t="s">
        <v>351</v>
      </c>
      <c r="AL1" s="71" t="s">
        <v>352</v>
      </c>
      <c r="AM1" s="71" t="s">
        <v>353</v>
      </c>
      <c r="AN1" s="71" t="s">
        <v>354</v>
      </c>
      <c r="AO1" s="71" t="s">
        <v>355</v>
      </c>
      <c r="AP1" s="71" t="s">
        <v>479</v>
      </c>
      <c r="AQ1" s="71" t="s">
        <v>356</v>
      </c>
      <c r="AR1" s="71" t="s">
        <v>357</v>
      </c>
      <c r="AS1" s="71" t="s">
        <v>358</v>
      </c>
      <c r="AT1" s="71" t="s">
        <v>359</v>
      </c>
      <c r="AU1" s="71" t="s">
        <v>360</v>
      </c>
      <c r="AV1" s="71" t="s">
        <v>361</v>
      </c>
      <c r="AW1" s="71" t="s">
        <v>362</v>
      </c>
      <c r="AX1" s="71" t="s">
        <v>363</v>
      </c>
      <c r="AY1" s="71" t="s">
        <v>364</v>
      </c>
      <c r="AZ1" s="71" t="s">
        <v>365</v>
      </c>
      <c r="BA1" s="71" t="s">
        <v>366</v>
      </c>
      <c r="BB1" s="71" t="s">
        <v>367</v>
      </c>
      <c r="BC1" s="71" t="s">
        <v>368</v>
      </c>
      <c r="BD1" s="71" t="s">
        <v>480</v>
      </c>
      <c r="BE1" s="71" t="s">
        <v>369</v>
      </c>
      <c r="BF1" s="71" t="s">
        <v>481</v>
      </c>
      <c r="BG1" s="71" t="s">
        <v>370</v>
      </c>
      <c r="BH1" s="71" t="s">
        <v>371</v>
      </c>
      <c r="BI1" s="71" t="s">
        <v>372</v>
      </c>
      <c r="BJ1" s="71" t="s">
        <v>373</v>
      </c>
      <c r="BK1" s="71" t="s">
        <v>374</v>
      </c>
      <c r="BL1" s="71" t="s">
        <v>375</v>
      </c>
      <c r="BM1" s="71" t="s">
        <v>376</v>
      </c>
      <c r="BN1" s="72" t="s">
        <v>339</v>
      </c>
      <c r="BO1" s="71" t="s">
        <v>415</v>
      </c>
      <c r="BP1" s="71" t="s">
        <v>378</v>
      </c>
      <c r="BQ1" s="71" t="s">
        <v>379</v>
      </c>
      <c r="BR1" s="71" t="s">
        <v>380</v>
      </c>
      <c r="BS1" s="71" t="s">
        <v>425</v>
      </c>
      <c r="BT1" s="71" t="str">
        <f>"OLES_CR_SubvAnn_"&amp;(Source!K9)</f>
        <v>OLES_CR_SubvAnn_MEAE</v>
      </c>
      <c r="BU1" s="71" t="str">
        <f>"OLES_CR_SubvExcept_"&amp;(Source!K9)</f>
        <v>OLES_CR_SubvExcept_MEAE</v>
      </c>
      <c r="BV1" s="71" t="str">
        <f>"OLES_CR_Tot_Dotations_"&amp;(Source!K9)</f>
        <v>OLES_CR_Tot_Dotations_MEAE</v>
      </c>
      <c r="BW1" s="71" t="s">
        <v>381</v>
      </c>
      <c r="BX1" s="71" t="s">
        <v>387</v>
      </c>
      <c r="BY1" s="71" t="s">
        <v>382</v>
      </c>
      <c r="BZ1" s="71" t="s">
        <v>388</v>
      </c>
      <c r="CA1" s="71" t="str">
        <f>"OLES_CR_Autres_Subv_hors_"&amp;(Source!K9)</f>
        <v>OLES_CR_Autres_Subv_hors_MEAE</v>
      </c>
      <c r="CB1" s="71" t="str">
        <f>"OLES_CR_Tot_Autres_Subv_hors_"&amp;(Source!K9)</f>
        <v>OLES_CR_Tot_Autres_Subv_hors_MEAE</v>
      </c>
      <c r="CC1" s="71" t="s">
        <v>383</v>
      </c>
      <c r="CD1" s="71" t="s">
        <v>384</v>
      </c>
      <c r="CE1" s="71" t="s">
        <v>385</v>
      </c>
      <c r="CF1" s="71" t="s">
        <v>386</v>
      </c>
      <c r="CG1" s="71" t="s">
        <v>396</v>
      </c>
      <c r="CH1" s="71" t="s">
        <v>397</v>
      </c>
      <c r="CI1" s="71" t="s">
        <v>398</v>
      </c>
      <c r="CJ1" s="71" t="s">
        <v>399</v>
      </c>
      <c r="CK1" s="71" t="s">
        <v>400</v>
      </c>
      <c r="CL1" s="71" t="s">
        <v>414</v>
      </c>
      <c r="CM1" s="71" t="s">
        <v>416</v>
      </c>
      <c r="CN1" s="71" t="s">
        <v>377</v>
      </c>
      <c r="CO1" s="71" t="s">
        <v>417</v>
      </c>
      <c r="CP1" s="71" t="s">
        <v>390</v>
      </c>
      <c r="CQ1" s="71" t="s">
        <v>391</v>
      </c>
      <c r="CR1" s="71" t="s">
        <v>392</v>
      </c>
      <c r="CS1" s="71" t="s">
        <v>393</v>
      </c>
      <c r="CT1" s="71" t="s">
        <v>401</v>
      </c>
      <c r="CU1" s="71" t="s">
        <v>394</v>
      </c>
      <c r="CV1" s="71" t="s">
        <v>395</v>
      </c>
      <c r="CW1" s="71" t="s">
        <v>402</v>
      </c>
      <c r="CX1" s="71" t="s">
        <v>403</v>
      </c>
      <c r="CY1" s="71" t="s">
        <v>404</v>
      </c>
      <c r="CZ1" s="71" t="s">
        <v>405</v>
      </c>
      <c r="DA1" s="71" t="s">
        <v>406</v>
      </c>
      <c r="DB1" s="71" t="s">
        <v>407</v>
      </c>
      <c r="DC1" s="71" t="s">
        <v>408</v>
      </c>
      <c r="DD1" s="71" t="s">
        <v>409</v>
      </c>
      <c r="DE1" s="71" t="s">
        <v>410</v>
      </c>
      <c r="DF1" s="71" t="s">
        <v>411</v>
      </c>
      <c r="DG1" s="71" t="s">
        <v>412</v>
      </c>
      <c r="DH1" s="71" t="s">
        <v>413</v>
      </c>
      <c r="DI1" s="71" t="s">
        <v>467</v>
      </c>
      <c r="DJ1" s="71" t="s">
        <v>418</v>
      </c>
      <c r="DK1" s="71" t="s">
        <v>389</v>
      </c>
      <c r="DL1" s="71" t="s">
        <v>419</v>
      </c>
      <c r="DM1" s="71" t="s">
        <v>420</v>
      </c>
      <c r="DN1" s="71" t="s">
        <v>421</v>
      </c>
      <c r="DO1" s="71" t="s">
        <v>422</v>
      </c>
      <c r="DP1" s="71" t="s">
        <v>423</v>
      </c>
      <c r="DQ1" s="71" t="s">
        <v>424</v>
      </c>
      <c r="DR1" s="71" t="s">
        <v>426</v>
      </c>
      <c r="DS1" s="71" t="s">
        <v>427</v>
      </c>
      <c r="DT1" s="71" t="s">
        <v>428</v>
      </c>
      <c r="DU1" s="71" t="s">
        <v>429</v>
      </c>
      <c r="DV1" s="71" t="s">
        <v>430</v>
      </c>
      <c r="DW1" s="71" t="s">
        <v>431</v>
      </c>
      <c r="DX1" s="71" t="s">
        <v>432</v>
      </c>
      <c r="DY1" s="71" t="s">
        <v>433</v>
      </c>
      <c r="DZ1" s="71" t="s">
        <v>434</v>
      </c>
      <c r="EA1" s="71" t="s">
        <v>435</v>
      </c>
      <c r="EB1" s="71" t="s">
        <v>436</v>
      </c>
      <c r="EC1" s="71" t="s">
        <v>437</v>
      </c>
      <c r="ED1" s="71" t="s">
        <v>438</v>
      </c>
      <c r="EE1" s="71" t="s">
        <v>439</v>
      </c>
      <c r="EF1" s="71" t="s">
        <v>440</v>
      </c>
      <c r="EG1" s="71" t="s">
        <v>441</v>
      </c>
      <c r="EH1" s="71" t="s">
        <v>442</v>
      </c>
      <c r="EI1" s="71" t="s">
        <v>443</v>
      </c>
      <c r="EJ1" s="71" t="s">
        <v>446</v>
      </c>
      <c r="EK1" s="71" t="s">
        <v>444</v>
      </c>
      <c r="EL1" s="71" t="s">
        <v>445</v>
      </c>
      <c r="EM1" s="71" t="s">
        <v>447</v>
      </c>
      <c r="EN1" s="71" t="s">
        <v>448</v>
      </c>
      <c r="EO1" s="71" t="s">
        <v>449</v>
      </c>
      <c r="EP1" s="71" t="s">
        <v>450</v>
      </c>
      <c r="EQ1" s="71" t="s">
        <v>451</v>
      </c>
      <c r="ER1" s="71" t="s">
        <v>452</v>
      </c>
      <c r="ES1" s="71" t="s">
        <v>453</v>
      </c>
      <c r="ET1" s="71" t="s">
        <v>454</v>
      </c>
      <c r="EU1" s="71" t="s">
        <v>455</v>
      </c>
      <c r="EV1" s="71" t="s">
        <v>456</v>
      </c>
      <c r="EW1" s="71" t="s">
        <v>457</v>
      </c>
      <c r="EX1" s="71" t="s">
        <v>458</v>
      </c>
      <c r="EY1" s="71" t="s">
        <v>459</v>
      </c>
      <c r="EZ1" s="71" t="s">
        <v>460</v>
      </c>
      <c r="FA1" s="71" t="s">
        <v>461</v>
      </c>
      <c r="FB1" s="71" t="s">
        <v>462</v>
      </c>
      <c r="FC1" s="71" t="s">
        <v>463</v>
      </c>
      <c r="FD1" s="71" t="s">
        <v>464</v>
      </c>
      <c r="FE1" s="71" t="s">
        <v>465</v>
      </c>
      <c r="FF1" s="71" t="s">
        <v>466</v>
      </c>
      <c r="FG1" s="71" t="s">
        <v>468</v>
      </c>
      <c r="FH1" s="71" t="s">
        <v>469</v>
      </c>
      <c r="FI1" s="71" t="s">
        <v>470</v>
      </c>
    </row>
    <row r="2" spans="1:165" s="73" customFormat="1" ht="15.75" customHeight="1" x14ac:dyDescent="0.15">
      <c r="A2" s="73">
        <f>VLOOKUP(Source!F14,Source!A16:G135,6,FALSE)</f>
        <v>2021</v>
      </c>
      <c r="B2" s="73">
        <f>IF(Source!B14=1,-1,0)</f>
        <v>-1</v>
      </c>
      <c r="C2" s="73">
        <f>VLOOKUP(Source!B14,Source!A16:G135,3,FALSE)</f>
        <v>0</v>
      </c>
      <c r="D2" s="73">
        <f>VLOOKUP(Source!B14,Source!A16:G135,4,FALSE)</f>
        <v>0</v>
      </c>
      <c r="E2" s="73">
        <f>VLOOKUP(Source!B14,Source!A16:G135,5,FALSE)</f>
        <v>0</v>
      </c>
      <c r="F2" s="73" t="str">
        <f>VLOOKUP(Source!B14,Source!A16:G135,2,FALSE)</f>
        <v>VEUILLEZ SÉLECTIONNER UN OLES</v>
      </c>
      <c r="G2" s="73">
        <f>'Fiche Récapitulative'!L17</f>
        <v>0</v>
      </c>
      <c r="H2" s="73">
        <f>'Fiche Récapitulative'!L18</f>
        <v>0</v>
      </c>
      <c r="I2" s="73">
        <f>'Fiche Récapitulative'!L19</f>
        <v>0</v>
      </c>
      <c r="J2" s="73">
        <f>'Fiche Récapitulative'!L20</f>
        <v>0</v>
      </c>
      <c r="K2" s="73">
        <f>'Fiche Récapitulative'!D35</f>
        <v>0</v>
      </c>
      <c r="L2" s="73">
        <f>'Fiche Récapitulative'!E35</f>
        <v>0</v>
      </c>
      <c r="M2" s="73">
        <f>'Fiche Récapitulative'!F35</f>
        <v>0</v>
      </c>
      <c r="N2" s="73" t="str">
        <f>IF(Source!G17=FALSE,"",-1)</f>
        <v/>
      </c>
      <c r="O2" s="73" t="str">
        <f>IF(Source!G18=FALSE,"",-1)</f>
        <v/>
      </c>
      <c r="P2" s="73" t="str">
        <f>IF(Source!G19=FALSE,"",-1)</f>
        <v/>
      </c>
      <c r="Q2" s="73" t="str">
        <f>IF(Source!G28=FALSE,"",-1)</f>
        <v/>
      </c>
      <c r="R2" s="73" t="str">
        <f>IF(Source!G20=FALSE,"",-1)</f>
        <v/>
      </c>
      <c r="S2" s="73" t="str">
        <f>IF(Source!G21=FALSE,"",-1)</f>
        <v/>
      </c>
      <c r="T2" s="73" t="str">
        <f>IF(Source!G22=FALSE,"",-1)</f>
        <v/>
      </c>
      <c r="U2" s="73" t="str">
        <f>IF(Source!G23=FALSE,"",-1)</f>
        <v/>
      </c>
      <c r="V2" s="73" t="str">
        <f>IF(Source!G24=FALSE,"",-1)</f>
        <v/>
      </c>
      <c r="W2" s="73" t="str">
        <f>IF(Source!G25=FALSE,"",-1)</f>
        <v/>
      </c>
      <c r="X2" s="73" t="str">
        <f>IF(Source!G26=FALSE,"",-1)</f>
        <v/>
      </c>
      <c r="Y2" s="73" t="str">
        <f>IF(Source!G27=FALSE,"",-1)</f>
        <v/>
      </c>
      <c r="Z2" s="400" t="str">
        <f>IF('Fiche Récapitulative'!B60=0,"",'Fiche Récapitulative'!B60)</f>
        <v/>
      </c>
      <c r="AA2" s="393" t="str">
        <f>IF('Fiche Récapitulative'!K60=0,"",'Fiche Récapitulative'!K60)</f>
        <v/>
      </c>
      <c r="AB2" s="73" t="str">
        <f>IF('Fiche Récapitulative'!I64=0,"",'Fiche Récapitulative'!I64)</f>
        <v/>
      </c>
      <c r="AC2" s="73" t="str">
        <f>IF(Source!B14=1,'Fiche de Renseignements'!E12,"")</f>
        <v/>
      </c>
      <c r="AD2" s="393" t="str">
        <f>IF('Fiche de Renseignements'!E14=0,"",'Fiche de Renseignements'!E14)</f>
        <v/>
      </c>
      <c r="AE2" s="73" t="str">
        <f>IF('Fiche de Renseignements'!D16=0,"",'Fiche de Renseignements'!D16)</f>
        <v/>
      </c>
      <c r="AF2" s="73" t="str">
        <f>IF('Fiche de Renseignements'!C18=0,"",'Fiche de Renseignements'!C18)</f>
        <v/>
      </c>
      <c r="AG2" s="73" t="str">
        <f>IF(Source!B14=1,'Fiche de Renseignements'!E18,"")</f>
        <v/>
      </c>
      <c r="AH2" s="73" t="str">
        <f>IF(Source!B14=1,'Fiche de Renseignements'!G18,"")</f>
        <v/>
      </c>
      <c r="AI2" s="421">
        <f>'Fiche de Renseignements'!C20</f>
        <v>0</v>
      </c>
      <c r="AJ2" s="421">
        <f>'Fiche de Renseignements'!E20</f>
        <v>0</v>
      </c>
      <c r="AK2" s="421">
        <f>'Fiche de Renseignements'!G20</f>
        <v>0</v>
      </c>
      <c r="AL2" s="395" t="str">
        <f>VLOOKUP(Source!K15,Source!I16:K20,2,FALSE)</f>
        <v>Droit local</v>
      </c>
      <c r="AM2" s="73" t="str">
        <f>IF(AND(Source!K15&lt;&gt;1,Source!K15&lt;&gt;2),'Fiche de Renseignements'!F24,"")</f>
        <v/>
      </c>
      <c r="AN2" s="73">
        <f>IF(Source!K23=TRUE,-1,0)</f>
        <v>-1</v>
      </c>
      <c r="AO2" s="73" t="str">
        <f>IF(Source!K23=FALSE,'Fiche de Renseignements'!F26,"")</f>
        <v/>
      </c>
      <c r="AP2" s="73" t="str">
        <f>IF(Source!K23=FALSE,'Fiche de Renseignements'!D28,"")</f>
        <v/>
      </c>
      <c r="AQ2" s="73" t="str">
        <f>IF(Source!K23=FALSE,'Fiche de Renseignements'!F28,"")</f>
        <v/>
      </c>
      <c r="AR2" s="73" t="str">
        <f>IF(Source!K23=FALSE,'Fiche de Renseignements'!H28,"")</f>
        <v/>
      </c>
      <c r="AS2" s="73" t="str">
        <f>IF('Fiche de Renseignements'!F30=0,"",'Fiche de Renseignements'!F30)</f>
        <v/>
      </c>
      <c r="AT2" s="73" t="str">
        <f>IF('Fiche de Renseignements'!F30=0,"",'Fiche de Renseignements'!H30)</f>
        <v/>
      </c>
      <c r="AU2" s="393" t="str">
        <f>IF('Fiche de Renseignements'!F32=0,"",'Fiche de Renseignements'!F32)</f>
        <v/>
      </c>
      <c r="AV2" s="393" t="str">
        <f>IF('Fiche de Renseignements'!F34=0,"",'Fiche de Renseignements'!F34)</f>
        <v/>
      </c>
      <c r="AW2" s="73" t="str">
        <f>VLOOKUP(Source!Q15,Source!O15:P20,2,FALSE)</f>
        <v>Association de bienfaisance</v>
      </c>
      <c r="AX2" s="73" t="str">
        <f>IF(Source!Q15=6,'Fiche de Renseignements'!G36,"")</f>
        <v/>
      </c>
      <c r="AY2" s="73" t="str">
        <f>IF('Fiche de Renseignements'!D38=0,"",'Fiche de Renseignements'!D38)</f>
        <v/>
      </c>
      <c r="AZ2" s="73" t="str">
        <f>IF('Fiche de Renseignements'!D40=0,"",'Fiche de Renseignements'!D40)</f>
        <v/>
      </c>
      <c r="BA2" s="73" t="str">
        <f>IF('Fiche de Renseignements'!E42=0,"",'Fiche de Renseignements'!E42)</f>
        <v/>
      </c>
      <c r="BB2" s="73">
        <f>IF(AND(Source!L15=TRUE,Source!L16=FALSE),-1,0)</f>
        <v>0</v>
      </c>
      <c r="BC2" s="73" t="str">
        <f>IF('Fiche de Renseignements'!E44=0,"",'Fiche de Renseignements'!E44)</f>
        <v/>
      </c>
      <c r="BD2" s="73">
        <f>IF(AND(Source!L19=TRUE,Source!L20=FALSE),-1,0)</f>
        <v>0</v>
      </c>
      <c r="BE2" s="73">
        <f>IF(AND(Source!L23=TRUE,Source!L24=FALSE),-1,0)</f>
        <v>0</v>
      </c>
      <c r="BF2" s="73" t="str">
        <f>IF(AND(Source!L19=TRUE,Source!L20=FALSE),'Fiche de Renseignements'!G47,"")</f>
        <v/>
      </c>
      <c r="BG2" s="73" t="str">
        <f>IF('Fiche de Renseignements'!F50=0,"",'Fiche de Renseignements'!F50)</f>
        <v/>
      </c>
      <c r="BH2" s="73" t="str">
        <f>IF('Fiche de Renseignements'!F52=0,"",'Fiche de Renseignements'!F52)</f>
        <v/>
      </c>
      <c r="BI2" s="423">
        <f>'Fiche de Renseignements'!G54</f>
        <v>0</v>
      </c>
      <c r="BJ2" s="73" t="str">
        <f>IF('Fiche de Renseignements'!E56=0,"",'Fiche de Renseignements'!E56)</f>
        <v/>
      </c>
      <c r="BK2" s="423">
        <f>'Fiche de Renseignements'!G58</f>
        <v>0</v>
      </c>
      <c r="BL2" s="73" t="str">
        <f>IF('Fiche de Renseignements'!E60=0,"",'Fiche de Renseignements'!E60)</f>
        <v/>
      </c>
      <c r="BM2" s="424">
        <f>'Fiche de Renseignements'!G62</f>
        <v>0</v>
      </c>
      <c r="BN2" s="393" t="str">
        <f>IF('Compte Rendu Financier'!L8=0,"",'Compte Rendu Financier'!L8)</f>
        <v/>
      </c>
      <c r="BO2" s="73">
        <f>'Compte Rendu Financier'!F16</f>
        <v>0</v>
      </c>
      <c r="BP2" s="73">
        <f>'Compte Rendu Financier'!F21</f>
        <v>0</v>
      </c>
      <c r="BQ2" s="73">
        <f>'Compte Rendu Financier'!F22</f>
        <v>0</v>
      </c>
      <c r="BR2" s="73">
        <f>'Compte Rendu Financier'!F23</f>
        <v>0</v>
      </c>
      <c r="BS2" s="73">
        <f>'Compte Rendu Financier'!F20</f>
        <v>0</v>
      </c>
      <c r="BT2" s="73">
        <f>'Compte Rendu Financier'!F26</f>
        <v>0</v>
      </c>
      <c r="BU2" s="73">
        <f>'Compte Rendu Financier'!F27</f>
        <v>0</v>
      </c>
      <c r="BV2" s="73">
        <f>'Compte Rendu Financier'!F25</f>
        <v>0</v>
      </c>
      <c r="BW2" s="73">
        <f>'Compte Rendu Financier'!F30</f>
        <v>0</v>
      </c>
      <c r="BX2" s="73">
        <f>'Compte Rendu Financier'!F31</f>
        <v>0</v>
      </c>
      <c r="BY2" s="73">
        <f>'Compte Rendu Financier'!F32</f>
        <v>0</v>
      </c>
      <c r="BZ2" s="73">
        <f>'Compte Rendu Financier'!F33</f>
        <v>0</v>
      </c>
      <c r="CA2" s="73">
        <f>'Compte Rendu Financier'!F34</f>
        <v>0</v>
      </c>
      <c r="CB2" s="73">
        <f>'Compte Rendu Financier'!F29</f>
        <v>0</v>
      </c>
      <c r="CC2" s="73">
        <f>'Compte Rendu Financier'!F37</f>
        <v>0</v>
      </c>
      <c r="CD2" s="73">
        <f>'Compte Rendu Financier'!F38</f>
        <v>0</v>
      </c>
      <c r="CE2" s="73">
        <f>'Compte Rendu Financier'!F39</f>
        <v>0</v>
      </c>
      <c r="CF2" s="73">
        <f>'Compte Rendu Financier'!F40</f>
        <v>0</v>
      </c>
      <c r="CG2" s="73" t="str">
        <f>IF('Compte Rendu Financier'!D41=0,"",'Compte Rendu Financier'!D41)</f>
        <v/>
      </c>
      <c r="CH2" s="73" t="str">
        <f>IF('Compte Rendu Financier'!D42=0,"",'Compte Rendu Financier'!D42)</f>
        <v/>
      </c>
      <c r="CI2" s="73" t="str">
        <f>IF('Compte Rendu Financier'!D43=0,"",'Compte Rendu Financier'!D43)</f>
        <v/>
      </c>
      <c r="CJ2" s="73" t="str">
        <f>IF('Compte Rendu Financier'!D44=0,"",'Compte Rendu Financier'!D44)</f>
        <v/>
      </c>
      <c r="CK2" s="73" t="str">
        <f>IF('Compte Rendu Financier'!D45=0,"",'Compte Rendu Financier'!D45)</f>
        <v/>
      </c>
      <c r="CL2" s="73">
        <f>'Compte Rendu Financier'!F36</f>
        <v>0</v>
      </c>
      <c r="CM2" s="73">
        <f>'Compte Rendu Financier'!F47</f>
        <v>0</v>
      </c>
      <c r="CN2" s="73" t="str">
        <f>'Compte Rendu Financier'!F48</f>
        <v/>
      </c>
      <c r="CO2" s="73">
        <f>'Compte Rendu Financier'!J16</f>
        <v>0</v>
      </c>
      <c r="CP2" s="73">
        <f>'Compte Rendu Financier'!J21</f>
        <v>0</v>
      </c>
      <c r="CQ2" s="73">
        <f>'Compte Rendu Financier'!J22</f>
        <v>0</v>
      </c>
      <c r="CR2" s="73">
        <f>'Compte Rendu Financier'!J23</f>
        <v>0</v>
      </c>
      <c r="CS2" s="73">
        <f>'Compte Rendu Financier'!J24</f>
        <v>0</v>
      </c>
      <c r="CT2" s="73">
        <f>'Compte Rendu Financier'!J26</f>
        <v>0</v>
      </c>
      <c r="CU2" s="73">
        <f>'Compte Rendu Financier'!J27</f>
        <v>0</v>
      </c>
      <c r="CV2" s="73">
        <f>'Compte Rendu Financier'!J28</f>
        <v>0</v>
      </c>
      <c r="CW2" s="73" t="str">
        <f>IF('Compte Rendu Financier'!H29=0,"",'Compte Rendu Financier'!H29)</f>
        <v/>
      </c>
      <c r="CX2" s="73" t="str">
        <f>IF('Compte Rendu Financier'!H30=0,"",'Compte Rendu Financier'!H30)</f>
        <v/>
      </c>
      <c r="CY2" s="73">
        <f>'Compte Rendu Financier'!J20</f>
        <v>0</v>
      </c>
      <c r="CZ2" s="73">
        <f>'Compte Rendu Financier'!J33</f>
        <v>0</v>
      </c>
      <c r="DA2" s="73">
        <f>'Compte Rendu Financier'!J34</f>
        <v>0</v>
      </c>
      <c r="DB2" s="73">
        <f>'Compte Rendu Financier'!J35</f>
        <v>0</v>
      </c>
      <c r="DC2" s="73">
        <f>'Compte Rendu Financier'!J36</f>
        <v>0</v>
      </c>
      <c r="DD2" s="73" t="str">
        <f>IF('Compte Rendu Financier'!H37=0,"",'Compte Rendu Financier'!H37)</f>
        <v/>
      </c>
      <c r="DE2" s="73" t="str">
        <f>IF('Compte Rendu Financier'!H38=0,"",'Compte Rendu Financier'!H38)</f>
        <v/>
      </c>
      <c r="DF2" s="73" t="str">
        <f>IF('Compte Rendu Financier'!H39=0,"",'Compte Rendu Financier'!H39)</f>
        <v/>
      </c>
      <c r="DG2" s="73" t="str">
        <f>IF('Compte Rendu Financier'!H40=0,"",'Compte Rendu Financier'!H40)</f>
        <v/>
      </c>
      <c r="DH2" s="73" t="str">
        <f>IF('Compte Rendu Financier'!H41=0,"",'Compte Rendu Financier'!H41)</f>
        <v/>
      </c>
      <c r="DI2" s="73">
        <f>'Compte Rendu Financier'!J32</f>
        <v>0</v>
      </c>
      <c r="DJ2" s="73">
        <f>'Compte Rendu Financier'!J47</f>
        <v>0</v>
      </c>
      <c r="DK2" s="73" t="str">
        <f>'Compte Rendu Financier'!J48</f>
        <v/>
      </c>
      <c r="DL2" s="404" t="str">
        <f>IF('Prévisions budgétaires'!L8=0,"",'Prévisions budgétaires'!L8)</f>
        <v/>
      </c>
      <c r="DM2" s="73">
        <f>'Prévisions budgétaires'!F16</f>
        <v>0</v>
      </c>
      <c r="DN2" s="73">
        <f>'Prévisions budgétaires'!F21</f>
        <v>0</v>
      </c>
      <c r="DO2" s="73">
        <f>'Prévisions budgétaires'!F22</f>
        <v>0</v>
      </c>
      <c r="DP2" s="73">
        <f>'Prévisions budgétaires'!F23</f>
        <v>0</v>
      </c>
      <c r="DQ2" s="73">
        <f>'Prévisions budgétaires'!F20</f>
        <v>0</v>
      </c>
      <c r="DR2" s="73">
        <f>'Prévisions budgétaires'!F26</f>
        <v>0</v>
      </c>
      <c r="DS2" s="73">
        <f>'Prévisions budgétaires'!F27</f>
        <v>0</v>
      </c>
      <c r="DT2" s="73">
        <f>'Prévisions budgétaires'!F25</f>
        <v>0</v>
      </c>
      <c r="DU2" s="73">
        <f>'Prévisions budgétaires'!F30</f>
        <v>0</v>
      </c>
      <c r="DV2" s="73">
        <f>'Prévisions budgétaires'!F31</f>
        <v>0</v>
      </c>
      <c r="DW2" s="73">
        <f>'Prévisions budgétaires'!F32</f>
        <v>0</v>
      </c>
      <c r="DX2" s="73">
        <f>'Prévisions budgétaires'!F33</f>
        <v>0</v>
      </c>
      <c r="DY2" s="73">
        <f>'Prévisions budgétaires'!F34</f>
        <v>0</v>
      </c>
      <c r="DZ2" s="73">
        <f>'Prévisions budgétaires'!F29</f>
        <v>0</v>
      </c>
      <c r="EA2" s="73">
        <f>'Prévisions budgétaires'!F37</f>
        <v>0</v>
      </c>
      <c r="EB2" s="73">
        <f>'Prévisions budgétaires'!F38</f>
        <v>0</v>
      </c>
      <c r="EC2" s="73">
        <f>'Prévisions budgétaires'!F39</f>
        <v>0</v>
      </c>
      <c r="ED2" s="73">
        <f>'Prévisions budgétaires'!F40</f>
        <v>0</v>
      </c>
      <c r="EE2" s="73" t="str">
        <f>IF('Prévisions budgétaires'!D41=0,"",'Prévisions budgétaires'!D41)</f>
        <v/>
      </c>
      <c r="EF2" s="73" t="str">
        <f>IF('Prévisions budgétaires'!D42=0,"",'Prévisions budgétaires'!D42)</f>
        <v/>
      </c>
      <c r="EG2" s="73" t="str">
        <f>IF('Prévisions budgétaires'!D43=0,"",'Prévisions budgétaires'!D43)</f>
        <v/>
      </c>
      <c r="EH2" s="73" t="str">
        <f>IF('Prévisions budgétaires'!D44=0,"",'Prévisions budgétaires'!D44)</f>
        <v/>
      </c>
      <c r="EI2" s="73" t="str">
        <f>IF('Prévisions budgétaires'!D45=0,"",'Prévisions budgétaires'!D45)</f>
        <v/>
      </c>
      <c r="EJ2" s="73">
        <f>'Prévisions budgétaires'!F36</f>
        <v>0</v>
      </c>
      <c r="EK2" s="73">
        <f>'Prévisions budgétaires'!F47</f>
        <v>0</v>
      </c>
      <c r="EL2" s="73" t="str">
        <f>'Prévisions budgétaires'!F48</f>
        <v/>
      </c>
      <c r="EM2" s="73">
        <f>'Prévisions budgétaires'!J16</f>
        <v>0</v>
      </c>
      <c r="EN2" s="73">
        <f>'Prévisions budgétaires'!J21</f>
        <v>0</v>
      </c>
      <c r="EO2" s="73">
        <f>'Prévisions budgétaires'!J22</f>
        <v>0</v>
      </c>
      <c r="EP2" s="73">
        <f>'Prévisions budgétaires'!J23</f>
        <v>0</v>
      </c>
      <c r="EQ2" s="73">
        <f>'Prévisions budgétaires'!J24</f>
        <v>0</v>
      </c>
      <c r="ER2" s="73">
        <f>'Prévisions budgétaires'!J26</f>
        <v>0</v>
      </c>
      <c r="ES2" s="73">
        <f>'Prévisions budgétaires'!J27</f>
        <v>0</v>
      </c>
      <c r="ET2" s="73">
        <f>'Prévisions budgétaires'!J28</f>
        <v>0</v>
      </c>
      <c r="EU2" s="73" t="str">
        <f>IF('Prévisions budgétaires'!H29=0,"",'Prévisions budgétaires'!H29)</f>
        <v/>
      </c>
      <c r="EV2" s="73" t="str">
        <f>IF('Prévisions budgétaires'!H30=0,"",'Prévisions budgétaires'!H30)</f>
        <v/>
      </c>
      <c r="EW2" s="73">
        <f>'Prévisions budgétaires'!J20</f>
        <v>0</v>
      </c>
      <c r="EX2" s="73">
        <f>'Prévisions budgétaires'!J33</f>
        <v>0</v>
      </c>
      <c r="EY2" s="73">
        <f>'Prévisions budgétaires'!J34</f>
        <v>0</v>
      </c>
      <c r="EZ2" s="73">
        <f>'Prévisions budgétaires'!J35</f>
        <v>0</v>
      </c>
      <c r="FA2" s="73">
        <f>'Prévisions budgétaires'!J36</f>
        <v>0</v>
      </c>
      <c r="FB2" s="73" t="str">
        <f>IF('Prévisions budgétaires'!H37=0,"",'Prévisions budgétaires'!H37)</f>
        <v/>
      </c>
      <c r="FC2" s="73" t="str">
        <f>IF('Prévisions budgétaires'!H38=0,"",'Prévisions budgétaires'!H38)</f>
        <v/>
      </c>
      <c r="FD2" s="73" t="str">
        <f>IF('Prévisions budgétaires'!H39=0,"",'Prévisions budgétaires'!H39)</f>
        <v/>
      </c>
      <c r="FE2" s="73" t="str">
        <f>IF('Prévisions budgétaires'!H40=0,"",'Prévisions budgétaires'!H40)</f>
        <v/>
      </c>
      <c r="FF2" s="73" t="str">
        <f>IF('Prévisions budgétaires'!H41=0,"",'Prévisions budgétaires'!H41)</f>
        <v/>
      </c>
      <c r="FG2" s="73">
        <f>'Prévisions budgétaires'!J32</f>
        <v>0</v>
      </c>
      <c r="FH2" s="73">
        <f>'Prévisions budgétaires'!J47</f>
        <v>0</v>
      </c>
      <c r="FI2" s="73" t="str">
        <f>'Prévisions budgétaires'!J48</f>
        <v/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8"/>
  <dimension ref="A3:S164"/>
  <sheetViews>
    <sheetView topLeftCell="A103" zoomScale="80" zoomScaleNormal="80" workbookViewId="0">
      <selection activeCell="A140" sqref="A140"/>
    </sheetView>
  </sheetViews>
  <sheetFormatPr baseColWidth="10" defaultColWidth="11.5" defaultRowHeight="15" x14ac:dyDescent="0.2"/>
  <cols>
    <col min="1" max="1" width="4.5" style="437" customWidth="1"/>
    <col min="2" max="2" width="55" style="437" customWidth="1"/>
    <col min="3" max="3" width="25" style="437" customWidth="1"/>
    <col min="4" max="4" width="24.33203125" style="437" customWidth="1"/>
    <col min="5" max="5" width="29.1640625" style="437" customWidth="1"/>
    <col min="6" max="7" width="11.5" style="437"/>
    <col min="8" max="8" width="13.6640625" style="437" customWidth="1"/>
    <col min="9" max="9" width="11.5" style="437"/>
    <col min="10" max="10" width="30.5" style="437" customWidth="1"/>
    <col min="11" max="11" width="35.6640625" style="437" customWidth="1"/>
    <col min="12" max="12" width="37.33203125" style="437" customWidth="1"/>
    <col min="13" max="13" width="11.5" style="437"/>
    <col min="14" max="14" width="31" style="437" customWidth="1"/>
    <col min="15" max="15" width="23.1640625" style="437" customWidth="1"/>
    <col min="16" max="16" width="26.1640625" style="437" customWidth="1"/>
    <col min="17" max="17" width="32.33203125" style="437" customWidth="1"/>
    <col min="18" max="16384" width="11.5" style="437"/>
  </cols>
  <sheetData>
    <row r="3" spans="1:17" x14ac:dyDescent="0.2">
      <c r="A3" s="436"/>
      <c r="B3" s="436"/>
      <c r="C3" s="436"/>
      <c r="D3" s="436"/>
      <c r="E3" s="436"/>
      <c r="F3" s="436"/>
      <c r="G3" s="436"/>
      <c r="H3" s="436"/>
      <c r="I3" s="436"/>
      <c r="J3" s="436"/>
      <c r="L3" s="436"/>
      <c r="M3" s="436"/>
      <c r="N3" s="436"/>
      <c r="O3" s="436"/>
    </row>
    <row r="4" spans="1:17" x14ac:dyDescent="0.2">
      <c r="A4" s="436"/>
      <c r="B4" s="436"/>
      <c r="C4" s="436"/>
      <c r="D4" s="436"/>
      <c r="E4" s="436"/>
      <c r="F4" s="436"/>
      <c r="G4" s="436"/>
      <c r="H4" s="436"/>
      <c r="I4" s="436"/>
      <c r="J4" s="436"/>
      <c r="L4" s="436"/>
      <c r="M4" s="436"/>
      <c r="N4" s="436"/>
      <c r="O4" s="436"/>
    </row>
    <row r="5" spans="1:17" x14ac:dyDescent="0.2">
      <c r="A5" s="436"/>
      <c r="B5" s="436"/>
      <c r="C5" s="436"/>
      <c r="D5" s="436"/>
      <c r="E5" s="436"/>
      <c r="F5" s="436"/>
      <c r="G5" s="436"/>
      <c r="H5" s="436"/>
      <c r="I5" s="436"/>
      <c r="J5" s="436"/>
      <c r="L5" s="436"/>
      <c r="M5" s="436"/>
      <c r="N5" s="436"/>
      <c r="O5" s="436"/>
    </row>
    <row r="6" spans="1:17" x14ac:dyDescent="0.2">
      <c r="A6" s="436"/>
      <c r="B6" s="436"/>
      <c r="C6" s="436"/>
      <c r="D6" s="436"/>
      <c r="E6" s="436"/>
      <c r="F6" s="436"/>
      <c r="G6" s="436"/>
      <c r="H6" s="436"/>
      <c r="I6" s="436"/>
      <c r="J6" s="436"/>
      <c r="L6" s="436"/>
      <c r="M6" s="436"/>
      <c r="N6" s="436"/>
      <c r="O6" s="436"/>
    </row>
    <row r="7" spans="1:17" ht="33.75" customHeight="1" x14ac:dyDescent="0.2">
      <c r="A7" s="436"/>
      <c r="B7" s="436"/>
      <c r="C7" s="436"/>
      <c r="D7" s="436"/>
      <c r="E7" s="436"/>
      <c r="F7" s="436"/>
      <c r="G7" s="436"/>
      <c r="H7" s="436"/>
      <c r="I7" s="614" t="s">
        <v>58</v>
      </c>
      <c r="J7" s="614"/>
      <c r="K7" s="438"/>
      <c r="L7" s="436"/>
      <c r="M7" s="436"/>
      <c r="N7" s="436"/>
      <c r="O7" s="436"/>
    </row>
    <row r="8" spans="1:17" ht="8.25" customHeight="1" x14ac:dyDescent="0.2">
      <c r="A8" s="436"/>
      <c r="B8" s="436"/>
      <c r="C8" s="436"/>
      <c r="D8" s="436"/>
      <c r="E8" s="436"/>
      <c r="F8" s="436"/>
      <c r="G8" s="436"/>
      <c r="H8" s="436"/>
      <c r="I8" s="616"/>
      <c r="J8" s="616"/>
      <c r="K8" s="616"/>
      <c r="L8" s="436"/>
      <c r="M8" s="436"/>
      <c r="N8" s="436"/>
      <c r="O8" s="436"/>
    </row>
    <row r="9" spans="1:17" ht="33.75" customHeight="1" x14ac:dyDescent="0.2">
      <c r="A9" s="436"/>
      <c r="B9" s="436"/>
      <c r="C9" s="436"/>
      <c r="D9" s="436"/>
      <c r="E9" s="436"/>
      <c r="F9" s="436"/>
      <c r="G9" s="436"/>
      <c r="H9" s="436"/>
      <c r="I9" s="615" t="s">
        <v>59</v>
      </c>
      <c r="J9" s="615"/>
      <c r="K9" s="439" t="s">
        <v>4</v>
      </c>
      <c r="L9" s="436"/>
      <c r="M9" s="436"/>
      <c r="N9" s="436"/>
      <c r="O9" s="436"/>
    </row>
    <row r="10" spans="1:17" x14ac:dyDescent="0.2">
      <c r="A10" s="436"/>
      <c r="B10" s="436"/>
      <c r="C10" s="436"/>
      <c r="D10" s="436"/>
      <c r="E10" s="436"/>
      <c r="F10" s="436"/>
      <c r="G10" s="436"/>
      <c r="H10" s="436"/>
      <c r="I10" s="436"/>
      <c r="J10" s="436"/>
      <c r="L10" s="436"/>
      <c r="M10" s="436"/>
      <c r="N10" s="436"/>
      <c r="O10" s="436"/>
    </row>
    <row r="11" spans="1:17" ht="15" customHeight="1" x14ac:dyDescent="0.2">
      <c r="A11" s="436"/>
      <c r="B11" s="436"/>
      <c r="C11" s="436"/>
      <c r="D11" s="436"/>
      <c r="E11" s="436"/>
      <c r="F11" s="436"/>
      <c r="G11" s="436"/>
      <c r="H11" s="436"/>
      <c r="I11" s="436"/>
      <c r="J11" s="436"/>
      <c r="L11" s="436"/>
      <c r="M11" s="436"/>
      <c r="N11" s="436"/>
      <c r="O11" s="436"/>
    </row>
    <row r="12" spans="1:17" x14ac:dyDescent="0.2">
      <c r="A12" s="436"/>
      <c r="B12" s="436"/>
      <c r="C12" s="436"/>
      <c r="D12" s="436"/>
      <c r="E12" s="436"/>
      <c r="F12" s="436"/>
      <c r="G12" s="436"/>
      <c r="H12" s="436"/>
      <c r="I12" s="436"/>
      <c r="J12" s="436"/>
      <c r="L12" s="436"/>
      <c r="M12" s="436"/>
      <c r="N12" s="436"/>
      <c r="O12" s="436"/>
    </row>
    <row r="13" spans="1:17" ht="39.75" customHeight="1" x14ac:dyDescent="0.2">
      <c r="A13" s="436"/>
      <c r="B13" s="436"/>
      <c r="C13" s="436"/>
      <c r="D13" s="436"/>
      <c r="E13" s="436"/>
      <c r="F13" s="436"/>
      <c r="G13" s="436"/>
      <c r="H13" s="436"/>
      <c r="L13" s="436"/>
      <c r="M13" s="436"/>
      <c r="N13" s="436"/>
      <c r="O13" s="436"/>
    </row>
    <row r="14" spans="1:17" ht="16" customHeight="1" x14ac:dyDescent="0.2">
      <c r="A14" s="436"/>
      <c r="B14" s="436">
        <v>1</v>
      </c>
      <c r="C14" s="436">
        <f>VLOOKUP(F14,A16:F30,6,FALSE)</f>
        <v>2021</v>
      </c>
      <c r="D14" s="436"/>
      <c r="E14" s="436"/>
      <c r="F14" s="440">
        <v>5</v>
      </c>
      <c r="G14" s="436"/>
      <c r="H14" s="436"/>
      <c r="I14" s="436"/>
      <c r="J14" s="436" t="s">
        <v>346</v>
      </c>
      <c r="K14" s="437" t="str">
        <f>VLOOKUP(K15,I16:K20,2,FALSE)</f>
        <v>Droit local</v>
      </c>
      <c r="L14" s="436" t="s">
        <v>471</v>
      </c>
      <c r="M14" s="436"/>
      <c r="N14" s="436"/>
      <c r="O14" s="436"/>
      <c r="Q14" s="437" t="s">
        <v>77</v>
      </c>
    </row>
    <row r="15" spans="1:17" ht="16" customHeight="1" x14ac:dyDescent="0.2">
      <c r="A15" s="451" t="s">
        <v>55</v>
      </c>
      <c r="B15" s="451" t="s">
        <v>198</v>
      </c>
      <c r="C15" s="451" t="s">
        <v>2</v>
      </c>
      <c r="D15" s="451" t="s">
        <v>1</v>
      </c>
      <c r="E15" s="451" t="s">
        <v>50</v>
      </c>
      <c r="F15" s="442" t="s">
        <v>39</v>
      </c>
      <c r="G15" s="436" t="s">
        <v>57</v>
      </c>
      <c r="H15" s="436" t="s">
        <v>60</v>
      </c>
      <c r="I15" s="436"/>
      <c r="J15" s="436"/>
      <c r="K15" s="437">
        <v>1</v>
      </c>
      <c r="L15" s="436" t="b">
        <v>0</v>
      </c>
      <c r="M15" s="436"/>
      <c r="N15" s="436"/>
      <c r="O15" s="436">
        <v>1</v>
      </c>
      <c r="P15" s="443" t="s">
        <v>72</v>
      </c>
      <c r="Q15" s="437">
        <v>1</v>
      </c>
    </row>
    <row r="16" spans="1:17" ht="16" customHeight="1" x14ac:dyDescent="0.2">
      <c r="A16" s="441">
        <v>1</v>
      </c>
      <c r="B16" s="444" t="s">
        <v>497</v>
      </c>
      <c r="C16" s="441"/>
      <c r="D16" s="441"/>
      <c r="E16" s="441"/>
      <c r="F16" s="442">
        <v>2017</v>
      </c>
      <c r="G16" s="436"/>
      <c r="H16" s="436"/>
      <c r="I16" s="436">
        <v>1</v>
      </c>
      <c r="J16" s="436" t="s">
        <v>70</v>
      </c>
      <c r="L16" s="436" t="b">
        <v>0</v>
      </c>
      <c r="M16" s="436"/>
      <c r="N16" s="436"/>
      <c r="O16" s="436">
        <v>2</v>
      </c>
      <c r="P16" s="445" t="s">
        <v>73</v>
      </c>
    </row>
    <row r="17" spans="1:19" ht="16" customHeight="1" x14ac:dyDescent="0.2">
      <c r="A17" s="434">
        <v>2</v>
      </c>
      <c r="B17" s="435" t="s">
        <v>211</v>
      </c>
      <c r="C17" s="435" t="s">
        <v>102</v>
      </c>
      <c r="D17" s="435" t="s">
        <v>526</v>
      </c>
      <c r="E17" s="435" t="s">
        <v>41</v>
      </c>
      <c r="F17" s="442">
        <v>2018</v>
      </c>
      <c r="G17" s="436" t="b">
        <v>0</v>
      </c>
      <c r="H17" s="436" t="str">
        <f>K9</f>
        <v>MEAE</v>
      </c>
      <c r="I17" s="436">
        <v>2</v>
      </c>
      <c r="J17" s="436" t="s">
        <v>71</v>
      </c>
      <c r="L17" s="436"/>
      <c r="M17" s="436"/>
      <c r="N17" s="436"/>
      <c r="O17" s="436">
        <v>3</v>
      </c>
      <c r="P17" s="446" t="s">
        <v>74</v>
      </c>
      <c r="Q17" s="446"/>
    </row>
    <row r="18" spans="1:19" ht="16" customHeight="1" x14ac:dyDescent="0.2">
      <c r="A18" s="434">
        <v>3</v>
      </c>
      <c r="B18" s="435" t="s">
        <v>210</v>
      </c>
      <c r="C18" s="435" t="s">
        <v>102</v>
      </c>
      <c r="D18" s="435" t="s">
        <v>150</v>
      </c>
      <c r="E18" s="435" t="s">
        <v>41</v>
      </c>
      <c r="F18" s="442">
        <v>2019</v>
      </c>
      <c r="G18" s="436" t="b">
        <v>0</v>
      </c>
      <c r="H18" s="436"/>
      <c r="I18" s="436">
        <v>3</v>
      </c>
      <c r="J18" s="436" t="s">
        <v>477</v>
      </c>
      <c r="L18" s="436" t="s">
        <v>473</v>
      </c>
      <c r="M18" s="436"/>
      <c r="N18" s="436"/>
      <c r="O18" s="436">
        <v>4</v>
      </c>
      <c r="P18" s="447" t="s">
        <v>75</v>
      </c>
      <c r="Q18" s="447"/>
    </row>
    <row r="19" spans="1:19" ht="16" customHeight="1" x14ac:dyDescent="0.2">
      <c r="A19" s="434">
        <v>4</v>
      </c>
      <c r="B19" s="435" t="s">
        <v>511</v>
      </c>
      <c r="C19" s="435" t="s">
        <v>106</v>
      </c>
      <c r="D19" s="435" t="s">
        <v>156</v>
      </c>
      <c r="E19" s="435" t="s">
        <v>43</v>
      </c>
      <c r="F19" s="442">
        <v>2020</v>
      </c>
      <c r="G19" s="436" t="b">
        <v>0</v>
      </c>
      <c r="H19" s="436"/>
      <c r="I19" s="436">
        <v>4</v>
      </c>
      <c r="J19" s="436" t="s">
        <v>342</v>
      </c>
      <c r="L19" s="436" t="b">
        <v>0</v>
      </c>
      <c r="M19" s="436"/>
      <c r="N19" s="436"/>
      <c r="O19" s="436">
        <v>5</v>
      </c>
      <c r="P19" s="447" t="s">
        <v>76</v>
      </c>
      <c r="Q19" s="447"/>
      <c r="R19" s="613"/>
      <c r="S19" s="613"/>
    </row>
    <row r="20" spans="1:19" ht="16" customHeight="1" x14ac:dyDescent="0.2">
      <c r="A20" s="434">
        <v>5</v>
      </c>
      <c r="B20" s="435" t="s">
        <v>226</v>
      </c>
      <c r="C20" s="435" t="s">
        <v>106</v>
      </c>
      <c r="D20" s="435" t="s">
        <v>157</v>
      </c>
      <c r="E20" s="435" t="s">
        <v>43</v>
      </c>
      <c r="F20" s="442">
        <v>2021</v>
      </c>
      <c r="G20" s="436" t="b">
        <v>0</v>
      </c>
      <c r="H20" s="436"/>
      <c r="I20" s="436">
        <v>5</v>
      </c>
      <c r="J20" s="436" t="s">
        <v>343</v>
      </c>
      <c r="L20" s="436" t="b">
        <v>0</v>
      </c>
      <c r="M20" s="436"/>
      <c r="N20" s="436"/>
      <c r="O20" s="436">
        <v>6</v>
      </c>
      <c r="P20" s="443" t="s">
        <v>478</v>
      </c>
      <c r="Q20" s="448"/>
    </row>
    <row r="21" spans="1:19" ht="16" customHeight="1" x14ac:dyDescent="0.2">
      <c r="A21" s="434">
        <v>6</v>
      </c>
      <c r="B21" s="435" t="s">
        <v>223</v>
      </c>
      <c r="C21" s="435" t="s">
        <v>106</v>
      </c>
      <c r="D21" s="435" t="s">
        <v>155</v>
      </c>
      <c r="E21" s="435" t="s">
        <v>43</v>
      </c>
      <c r="F21" s="442">
        <v>2022</v>
      </c>
      <c r="G21" s="436" t="b">
        <v>0</v>
      </c>
      <c r="H21" s="436"/>
      <c r="I21" s="436"/>
      <c r="L21" s="436"/>
      <c r="M21" s="436"/>
      <c r="N21" s="436"/>
      <c r="O21" s="436"/>
    </row>
    <row r="22" spans="1:19" ht="16" customHeight="1" x14ac:dyDescent="0.2">
      <c r="A22" s="434">
        <v>7</v>
      </c>
      <c r="B22" s="435" t="s">
        <v>224</v>
      </c>
      <c r="C22" s="435" t="s">
        <v>106</v>
      </c>
      <c r="D22" s="435" t="s">
        <v>155</v>
      </c>
      <c r="E22" s="435" t="s">
        <v>43</v>
      </c>
      <c r="F22" s="442">
        <v>2023</v>
      </c>
      <c r="G22" s="436" t="b">
        <v>0</v>
      </c>
      <c r="H22" s="436"/>
      <c r="I22" s="436"/>
      <c r="L22" s="436" t="s">
        <v>474</v>
      </c>
      <c r="M22" s="436"/>
      <c r="N22" s="436"/>
      <c r="O22" s="436"/>
    </row>
    <row r="23" spans="1:19" ht="16" customHeight="1" x14ac:dyDescent="0.2">
      <c r="A23" s="434">
        <v>8</v>
      </c>
      <c r="B23" s="435" t="s">
        <v>225</v>
      </c>
      <c r="C23" s="435" t="s">
        <v>106</v>
      </c>
      <c r="D23" s="435" t="s">
        <v>156</v>
      </c>
      <c r="E23" s="435" t="s">
        <v>43</v>
      </c>
      <c r="F23" s="442">
        <v>2024</v>
      </c>
      <c r="G23" s="436" t="b">
        <v>0</v>
      </c>
      <c r="H23" s="436"/>
      <c r="I23" s="436"/>
      <c r="J23" s="437" t="s">
        <v>341</v>
      </c>
      <c r="K23" s="437" t="b">
        <v>1</v>
      </c>
      <c r="L23" s="436" t="b">
        <v>0</v>
      </c>
      <c r="M23" s="436"/>
      <c r="N23" s="436"/>
      <c r="O23" s="436"/>
    </row>
    <row r="24" spans="1:19" ht="16" customHeight="1" x14ac:dyDescent="0.2">
      <c r="A24" s="434">
        <v>9</v>
      </c>
      <c r="B24" s="435" t="s">
        <v>244</v>
      </c>
      <c r="C24" s="435" t="s">
        <v>116</v>
      </c>
      <c r="D24" s="435" t="s">
        <v>172</v>
      </c>
      <c r="E24" s="435" t="s">
        <v>47</v>
      </c>
      <c r="F24" s="442">
        <v>2025</v>
      </c>
      <c r="G24" s="436" t="b">
        <v>0</v>
      </c>
      <c r="H24" s="436"/>
      <c r="I24" s="436"/>
      <c r="J24" s="449"/>
      <c r="L24" s="436" t="b">
        <v>0</v>
      </c>
      <c r="M24" s="436"/>
      <c r="N24" s="436"/>
      <c r="O24" s="436"/>
    </row>
    <row r="25" spans="1:19" ht="16" customHeight="1" x14ac:dyDescent="0.2">
      <c r="A25" s="434">
        <v>10</v>
      </c>
      <c r="B25" s="435" t="s">
        <v>505</v>
      </c>
      <c r="C25" s="435" t="s">
        <v>116</v>
      </c>
      <c r="D25" s="435" t="s">
        <v>172</v>
      </c>
      <c r="E25" s="435" t="s">
        <v>47</v>
      </c>
      <c r="F25" s="442">
        <v>2026</v>
      </c>
      <c r="G25" s="436" t="b">
        <v>0</v>
      </c>
      <c r="H25" s="436"/>
      <c r="I25" s="436"/>
      <c r="J25" s="436"/>
      <c r="L25" s="436"/>
      <c r="M25" s="436"/>
      <c r="N25" s="436"/>
      <c r="O25" s="436"/>
    </row>
    <row r="26" spans="1:19" ht="16" customHeight="1" x14ac:dyDescent="0.2">
      <c r="A26" s="434">
        <v>11</v>
      </c>
      <c r="B26" s="435" t="s">
        <v>249</v>
      </c>
      <c r="C26" s="435" t="s">
        <v>120</v>
      </c>
      <c r="D26" s="435" t="s">
        <v>176</v>
      </c>
      <c r="E26" s="435" t="s">
        <v>48</v>
      </c>
      <c r="F26" s="442">
        <v>2027</v>
      </c>
      <c r="G26" s="436" t="b">
        <v>0</v>
      </c>
      <c r="H26" s="436"/>
      <c r="I26" s="436"/>
      <c r="J26" s="436"/>
      <c r="L26" s="436"/>
      <c r="M26" s="436"/>
      <c r="N26" s="436"/>
      <c r="O26" s="436"/>
    </row>
    <row r="27" spans="1:19" ht="16" customHeight="1" x14ac:dyDescent="0.2">
      <c r="A27" s="434">
        <v>12</v>
      </c>
      <c r="B27" s="435" t="s">
        <v>504</v>
      </c>
      <c r="C27" s="435" t="s">
        <v>120</v>
      </c>
      <c r="D27" s="435" t="s">
        <v>176</v>
      </c>
      <c r="E27" s="435" t="s">
        <v>48</v>
      </c>
      <c r="F27" s="442">
        <v>2028</v>
      </c>
      <c r="G27" s="436" t="b">
        <v>0</v>
      </c>
      <c r="H27" s="436"/>
      <c r="I27" s="436"/>
      <c r="J27" s="436"/>
      <c r="L27" s="436"/>
      <c r="M27" s="436"/>
      <c r="N27" s="436"/>
      <c r="O27" s="436"/>
    </row>
    <row r="28" spans="1:19" ht="16" customHeight="1" x14ac:dyDescent="0.2">
      <c r="A28" s="434">
        <v>13</v>
      </c>
      <c r="B28" s="435" t="s">
        <v>260</v>
      </c>
      <c r="C28" s="435" t="s">
        <v>129</v>
      </c>
      <c r="D28" s="435" t="s">
        <v>185</v>
      </c>
      <c r="E28" s="435" t="s">
        <v>49</v>
      </c>
      <c r="F28" s="442">
        <v>2029</v>
      </c>
      <c r="G28" s="436" t="b">
        <v>0</v>
      </c>
      <c r="H28" s="436"/>
      <c r="I28" s="436"/>
      <c r="J28" s="436"/>
      <c r="L28" s="436"/>
      <c r="M28" s="436"/>
      <c r="N28" s="436"/>
      <c r="O28" s="436"/>
    </row>
    <row r="29" spans="1:19" ht="16" customHeight="1" x14ac:dyDescent="0.2">
      <c r="A29" s="434">
        <v>14</v>
      </c>
      <c r="B29" s="435" t="s">
        <v>518</v>
      </c>
      <c r="C29" s="435" t="s">
        <v>129</v>
      </c>
      <c r="D29" s="435" t="s">
        <v>185</v>
      </c>
      <c r="E29" s="435" t="s">
        <v>49</v>
      </c>
      <c r="F29" s="442">
        <v>2030</v>
      </c>
      <c r="G29" s="436"/>
      <c r="H29" s="436"/>
      <c r="I29" s="436"/>
      <c r="J29" s="436"/>
      <c r="L29" s="436"/>
      <c r="M29" s="436"/>
      <c r="N29" s="436"/>
      <c r="O29" s="436"/>
    </row>
    <row r="30" spans="1:19" ht="16" customHeight="1" x14ac:dyDescent="0.2">
      <c r="A30" s="434">
        <v>15</v>
      </c>
      <c r="B30" s="435" t="s">
        <v>258</v>
      </c>
      <c r="C30" s="435" t="s">
        <v>129</v>
      </c>
      <c r="D30" s="435" t="s">
        <v>185</v>
      </c>
      <c r="E30" s="435" t="s">
        <v>49</v>
      </c>
      <c r="F30" s="442">
        <v>2031</v>
      </c>
      <c r="G30" s="436"/>
      <c r="H30" s="436"/>
      <c r="I30" s="436"/>
      <c r="J30" s="436"/>
      <c r="L30" s="436"/>
      <c r="M30" s="436"/>
      <c r="N30" s="436"/>
      <c r="O30" s="436"/>
    </row>
    <row r="31" spans="1:19" ht="16" customHeight="1" x14ac:dyDescent="0.2">
      <c r="A31" s="434">
        <v>16</v>
      </c>
      <c r="B31" s="435" t="s">
        <v>502</v>
      </c>
      <c r="C31" s="435" t="s">
        <v>129</v>
      </c>
      <c r="D31" s="435" t="s">
        <v>185</v>
      </c>
      <c r="E31" s="435" t="s">
        <v>49</v>
      </c>
      <c r="F31" s="436"/>
      <c r="G31" s="436"/>
      <c r="H31" s="436"/>
      <c r="I31" s="436"/>
      <c r="J31" s="436"/>
      <c r="L31" s="436"/>
      <c r="M31" s="436"/>
      <c r="N31" s="436"/>
      <c r="O31" s="436"/>
    </row>
    <row r="32" spans="1:19" ht="16" customHeight="1" x14ac:dyDescent="0.2">
      <c r="A32" s="434">
        <v>17</v>
      </c>
      <c r="B32" s="435" t="s">
        <v>259</v>
      </c>
      <c r="C32" s="435" t="s">
        <v>129</v>
      </c>
      <c r="D32" s="435" t="s">
        <v>185</v>
      </c>
      <c r="E32" s="435" t="s">
        <v>49</v>
      </c>
      <c r="F32" s="436"/>
      <c r="G32" s="436"/>
      <c r="H32" s="436"/>
      <c r="I32" s="436"/>
      <c r="J32" s="436"/>
      <c r="L32" s="436"/>
      <c r="M32" s="436"/>
      <c r="N32" s="436"/>
      <c r="O32" s="436"/>
    </row>
    <row r="33" spans="1:15" ht="16" customHeight="1" x14ac:dyDescent="0.2">
      <c r="A33" s="434">
        <v>18</v>
      </c>
      <c r="B33" s="435" t="s">
        <v>199</v>
      </c>
      <c r="C33" s="435" t="s">
        <v>94</v>
      </c>
      <c r="D33" s="435" t="s">
        <v>141</v>
      </c>
      <c r="E33" s="435" t="s">
        <v>40</v>
      </c>
      <c r="F33" s="442"/>
      <c r="G33" s="436"/>
      <c r="H33" s="436"/>
      <c r="I33" s="436"/>
      <c r="J33" s="436"/>
      <c r="L33" s="436"/>
      <c r="M33" s="436"/>
      <c r="N33" s="436"/>
      <c r="O33" s="436"/>
    </row>
    <row r="34" spans="1:15" ht="16" customHeight="1" x14ac:dyDescent="0.2">
      <c r="A34" s="434">
        <v>19</v>
      </c>
      <c r="B34" s="435" t="s">
        <v>245</v>
      </c>
      <c r="C34" s="435" t="s">
        <v>117</v>
      </c>
      <c r="D34" s="435" t="s">
        <v>173</v>
      </c>
      <c r="E34" s="435" t="s">
        <v>47</v>
      </c>
      <c r="F34" s="442"/>
      <c r="G34" s="436"/>
      <c r="H34" s="436"/>
      <c r="I34" s="436"/>
      <c r="J34" s="436"/>
      <c r="L34" s="436"/>
      <c r="M34" s="436"/>
      <c r="N34" s="436"/>
      <c r="O34" s="436"/>
    </row>
    <row r="35" spans="1:15" ht="16" customHeight="1" x14ac:dyDescent="0.2">
      <c r="A35" s="434">
        <v>20</v>
      </c>
      <c r="B35" s="435" t="s">
        <v>530</v>
      </c>
      <c r="C35" s="435" t="s">
        <v>522</v>
      </c>
      <c r="D35" s="435" t="s">
        <v>523</v>
      </c>
      <c r="E35" s="435" t="s">
        <v>47</v>
      </c>
      <c r="F35" s="442"/>
      <c r="G35" s="436"/>
      <c r="H35" s="436"/>
      <c r="I35" s="436"/>
      <c r="J35" s="436"/>
      <c r="L35" s="436"/>
      <c r="M35" s="436"/>
      <c r="N35" s="436"/>
      <c r="O35" s="436"/>
    </row>
    <row r="36" spans="1:15" ht="16" customHeight="1" x14ac:dyDescent="0.2">
      <c r="A36" s="434">
        <v>21</v>
      </c>
      <c r="B36" s="435" t="s">
        <v>246</v>
      </c>
      <c r="C36" s="435" t="s">
        <v>118</v>
      </c>
      <c r="D36" s="435" t="s">
        <v>174</v>
      </c>
      <c r="E36" s="435" t="s">
        <v>47</v>
      </c>
      <c r="F36" s="442"/>
      <c r="G36" s="436"/>
      <c r="H36" s="436"/>
      <c r="I36" s="436"/>
      <c r="J36" s="436"/>
      <c r="L36" s="436"/>
      <c r="M36" s="436"/>
      <c r="N36" s="436"/>
      <c r="O36" s="436"/>
    </row>
    <row r="37" spans="1:15" ht="16" customHeight="1" x14ac:dyDescent="0.2">
      <c r="A37" s="434">
        <v>22</v>
      </c>
      <c r="B37" s="435" t="s">
        <v>247</v>
      </c>
      <c r="C37" s="435" t="s">
        <v>118</v>
      </c>
      <c r="D37" s="435" t="s">
        <v>174</v>
      </c>
      <c r="E37" s="435" t="s">
        <v>47</v>
      </c>
      <c r="F37" s="442"/>
      <c r="G37" s="436"/>
      <c r="H37" s="436"/>
      <c r="I37" s="436"/>
      <c r="J37" s="436"/>
      <c r="L37" s="436"/>
      <c r="M37" s="436"/>
      <c r="N37" s="436"/>
      <c r="O37" s="436"/>
    </row>
    <row r="38" spans="1:15" ht="16" customHeight="1" x14ac:dyDescent="0.2">
      <c r="A38" s="434">
        <v>23</v>
      </c>
      <c r="B38" s="435" t="s">
        <v>200</v>
      </c>
      <c r="C38" s="435" t="s">
        <v>95</v>
      </c>
      <c r="D38" s="435" t="s">
        <v>142</v>
      </c>
      <c r="E38" s="435" t="s">
        <v>40</v>
      </c>
      <c r="F38" s="436"/>
      <c r="G38" s="436"/>
      <c r="H38" s="436"/>
      <c r="I38" s="436"/>
      <c r="J38" s="436"/>
      <c r="L38" s="436"/>
      <c r="M38" s="436"/>
      <c r="N38" s="436"/>
      <c r="O38" s="436"/>
    </row>
    <row r="39" spans="1:15" ht="16" customHeight="1" x14ac:dyDescent="0.2">
      <c r="A39" s="434">
        <v>24</v>
      </c>
      <c r="B39" s="435" t="s">
        <v>201</v>
      </c>
      <c r="C39" s="435" t="s">
        <v>95</v>
      </c>
      <c r="D39" s="435" t="s">
        <v>142</v>
      </c>
      <c r="E39" s="435" t="s">
        <v>40</v>
      </c>
      <c r="F39" s="436"/>
      <c r="G39" s="436"/>
      <c r="H39" s="436"/>
      <c r="I39" s="436"/>
      <c r="J39" s="436"/>
      <c r="L39" s="436"/>
      <c r="M39" s="436"/>
      <c r="N39" s="436"/>
      <c r="O39" s="436"/>
    </row>
    <row r="40" spans="1:15" ht="16" customHeight="1" x14ac:dyDescent="0.2">
      <c r="A40" s="434">
        <v>25</v>
      </c>
      <c r="B40" s="435" t="s">
        <v>527</v>
      </c>
      <c r="C40" s="435" t="s">
        <v>121</v>
      </c>
      <c r="D40" s="435" t="s">
        <v>177</v>
      </c>
      <c r="E40" s="435" t="s">
        <v>48</v>
      </c>
      <c r="F40" s="436"/>
      <c r="G40" s="436"/>
      <c r="H40" s="436"/>
      <c r="I40" s="436"/>
      <c r="J40" s="436"/>
      <c r="L40" s="436"/>
      <c r="M40" s="436"/>
      <c r="N40" s="436"/>
      <c r="O40" s="436"/>
    </row>
    <row r="41" spans="1:15" ht="16" customHeight="1" x14ac:dyDescent="0.2">
      <c r="A41" s="434">
        <v>26</v>
      </c>
      <c r="B41" s="435" t="s">
        <v>499</v>
      </c>
      <c r="C41" s="435" t="s">
        <v>121</v>
      </c>
      <c r="D41" s="435" t="s">
        <v>177</v>
      </c>
      <c r="E41" s="435" t="s">
        <v>48</v>
      </c>
      <c r="F41" s="436"/>
      <c r="G41" s="436"/>
      <c r="H41" s="436"/>
      <c r="I41" s="436"/>
      <c r="J41" s="436"/>
      <c r="L41" s="436"/>
      <c r="M41" s="436"/>
      <c r="N41" s="436"/>
      <c r="O41" s="436"/>
    </row>
    <row r="42" spans="1:15" ht="16" customHeight="1" x14ac:dyDescent="0.2">
      <c r="A42" s="434">
        <v>27</v>
      </c>
      <c r="B42" s="435" t="s">
        <v>203</v>
      </c>
      <c r="C42" s="435" t="s">
        <v>96</v>
      </c>
      <c r="D42" s="435" t="s">
        <v>144</v>
      </c>
      <c r="E42" s="435" t="s">
        <v>40</v>
      </c>
      <c r="F42" s="436"/>
      <c r="G42" s="436"/>
      <c r="H42" s="436"/>
      <c r="I42" s="436"/>
      <c r="J42" s="436"/>
      <c r="L42" s="436"/>
      <c r="M42" s="436"/>
      <c r="N42" s="436"/>
      <c r="O42" s="436"/>
    </row>
    <row r="43" spans="1:15" ht="16" customHeight="1" x14ac:dyDescent="0.2">
      <c r="A43" s="434">
        <v>28</v>
      </c>
      <c r="B43" s="435" t="s">
        <v>202</v>
      </c>
      <c r="C43" s="435" t="s">
        <v>96</v>
      </c>
      <c r="D43" s="435" t="s">
        <v>143</v>
      </c>
      <c r="E43" s="435" t="s">
        <v>40</v>
      </c>
      <c r="F43" s="436"/>
      <c r="G43" s="436"/>
      <c r="H43" s="436"/>
      <c r="I43" s="436"/>
      <c r="J43" s="436"/>
      <c r="L43" s="436"/>
      <c r="M43" s="436"/>
      <c r="N43" s="436"/>
      <c r="O43" s="436"/>
    </row>
    <row r="44" spans="1:15" ht="16" customHeight="1" x14ac:dyDescent="0.2">
      <c r="A44" s="434">
        <v>29</v>
      </c>
      <c r="B44" s="435" t="s">
        <v>204</v>
      </c>
      <c r="C44" s="435" t="s">
        <v>96</v>
      </c>
      <c r="D44" s="435" t="s">
        <v>144</v>
      </c>
      <c r="E44" s="435" t="s">
        <v>40</v>
      </c>
      <c r="F44" s="436"/>
      <c r="G44" s="436"/>
      <c r="H44" s="436"/>
      <c r="I44" s="436"/>
      <c r="J44" s="436"/>
      <c r="L44" s="436"/>
      <c r="M44" s="436"/>
      <c r="N44" s="436"/>
      <c r="O44" s="436"/>
    </row>
    <row r="45" spans="1:15" ht="16" customHeight="1" x14ac:dyDescent="0.2">
      <c r="A45" s="434">
        <v>30</v>
      </c>
      <c r="B45" s="435" t="s">
        <v>240</v>
      </c>
      <c r="C45" s="435" t="s">
        <v>113</v>
      </c>
      <c r="D45" s="435" t="s">
        <v>168</v>
      </c>
      <c r="E45" s="435" t="s">
        <v>45</v>
      </c>
      <c r="F45" s="436"/>
      <c r="G45" s="436"/>
      <c r="H45" s="436"/>
      <c r="I45" s="436"/>
      <c r="J45" s="436"/>
      <c r="L45" s="436"/>
      <c r="M45" s="436"/>
      <c r="N45" s="436"/>
      <c r="O45" s="436"/>
    </row>
    <row r="46" spans="1:15" ht="16" customHeight="1" x14ac:dyDescent="0.2">
      <c r="A46" s="434">
        <v>31</v>
      </c>
      <c r="B46" s="435" t="s">
        <v>241</v>
      </c>
      <c r="C46" s="435" t="s">
        <v>113</v>
      </c>
      <c r="D46" s="435" t="s">
        <v>168</v>
      </c>
      <c r="E46" s="435" t="s">
        <v>45</v>
      </c>
      <c r="F46" s="436"/>
      <c r="G46" s="436"/>
      <c r="H46" s="436"/>
      <c r="I46" s="436"/>
      <c r="J46" s="436"/>
      <c r="L46" s="436"/>
      <c r="M46" s="436"/>
      <c r="N46" s="436"/>
      <c r="O46" s="436"/>
    </row>
    <row r="47" spans="1:15" ht="16" customHeight="1" x14ac:dyDescent="0.2">
      <c r="A47" s="434">
        <v>32</v>
      </c>
      <c r="B47" s="435" t="s">
        <v>239</v>
      </c>
      <c r="C47" s="435" t="s">
        <v>113</v>
      </c>
      <c r="D47" s="435" t="s">
        <v>167</v>
      </c>
      <c r="E47" s="435" t="s">
        <v>45</v>
      </c>
      <c r="F47" s="436"/>
      <c r="G47" s="436"/>
      <c r="H47" s="436"/>
      <c r="I47" s="436"/>
      <c r="J47" s="436"/>
      <c r="L47" s="436"/>
      <c r="M47" s="436"/>
      <c r="N47" s="436"/>
      <c r="O47" s="436"/>
    </row>
    <row r="48" spans="1:15" ht="16" customHeight="1" x14ac:dyDescent="0.2">
      <c r="A48" s="434">
        <v>33</v>
      </c>
      <c r="B48" s="435" t="s">
        <v>519</v>
      </c>
      <c r="C48" s="435" t="s">
        <v>520</v>
      </c>
      <c r="D48" s="435" t="s">
        <v>521</v>
      </c>
      <c r="E48" s="435" t="s">
        <v>48</v>
      </c>
      <c r="F48" s="436"/>
      <c r="G48" s="436"/>
      <c r="H48" s="436"/>
      <c r="I48" s="436"/>
      <c r="J48" s="436"/>
      <c r="L48" s="436"/>
      <c r="M48" s="436"/>
      <c r="N48" s="436"/>
      <c r="O48" s="436"/>
    </row>
    <row r="49" spans="1:15" ht="16" customHeight="1" x14ac:dyDescent="0.2">
      <c r="A49" s="434">
        <v>34</v>
      </c>
      <c r="B49" s="435" t="s">
        <v>516</v>
      </c>
      <c r="C49" s="435" t="s">
        <v>514</v>
      </c>
      <c r="D49" s="435" t="s">
        <v>517</v>
      </c>
      <c r="E49" s="435" t="s">
        <v>40</v>
      </c>
      <c r="F49" s="436"/>
      <c r="G49" s="436"/>
      <c r="H49" s="436"/>
      <c r="I49" s="436"/>
      <c r="J49" s="436"/>
      <c r="L49" s="436"/>
      <c r="M49" s="436"/>
      <c r="N49" s="436"/>
      <c r="O49" s="436"/>
    </row>
    <row r="50" spans="1:15" ht="16" customHeight="1" x14ac:dyDescent="0.2">
      <c r="A50" s="434">
        <v>35</v>
      </c>
      <c r="B50" s="435" t="s">
        <v>528</v>
      </c>
      <c r="C50" s="435" t="s">
        <v>514</v>
      </c>
      <c r="D50" s="435" t="s">
        <v>515</v>
      </c>
      <c r="E50" s="435" t="s">
        <v>40</v>
      </c>
      <c r="F50" s="436"/>
      <c r="G50" s="436"/>
      <c r="H50" s="436"/>
      <c r="I50" s="436"/>
      <c r="J50" s="436"/>
      <c r="L50" s="436"/>
      <c r="M50" s="436"/>
      <c r="N50" s="436"/>
      <c r="O50" s="436"/>
    </row>
    <row r="51" spans="1:15" ht="16" customHeight="1" x14ac:dyDescent="0.2">
      <c r="A51" s="434">
        <v>36</v>
      </c>
      <c r="B51" s="435" t="s">
        <v>250</v>
      </c>
      <c r="C51" s="435" t="s">
        <v>122</v>
      </c>
      <c r="D51" s="435" t="s">
        <v>178</v>
      </c>
      <c r="E51" s="435" t="s">
        <v>48</v>
      </c>
      <c r="F51" s="436"/>
      <c r="G51" s="436"/>
      <c r="H51" s="436"/>
      <c r="I51" s="436"/>
      <c r="J51" s="436"/>
      <c r="L51" s="436"/>
      <c r="M51" s="436"/>
      <c r="N51" s="436"/>
      <c r="O51" s="436"/>
    </row>
    <row r="52" spans="1:15" ht="16" customHeight="1" x14ac:dyDescent="0.2">
      <c r="A52" s="434">
        <v>37</v>
      </c>
      <c r="B52" s="435" t="s">
        <v>227</v>
      </c>
      <c r="C52" s="435" t="s">
        <v>115</v>
      </c>
      <c r="D52" s="435" t="s">
        <v>171</v>
      </c>
      <c r="E52" s="435" t="s">
        <v>46</v>
      </c>
      <c r="F52" s="436"/>
      <c r="G52" s="436"/>
      <c r="H52" s="436"/>
      <c r="I52" s="436"/>
      <c r="J52" s="436"/>
      <c r="L52" s="436"/>
      <c r="M52" s="436"/>
      <c r="N52" s="436"/>
      <c r="O52" s="436"/>
    </row>
    <row r="53" spans="1:15" ht="16" customHeight="1" x14ac:dyDescent="0.2">
      <c r="A53" s="434">
        <v>38</v>
      </c>
      <c r="B53" s="435" t="s">
        <v>205</v>
      </c>
      <c r="C53" s="435" t="s">
        <v>97</v>
      </c>
      <c r="D53" s="435" t="s">
        <v>145</v>
      </c>
      <c r="E53" s="435" t="s">
        <v>40</v>
      </c>
      <c r="F53" s="436"/>
      <c r="G53" s="436"/>
      <c r="H53" s="436"/>
      <c r="I53" s="436"/>
      <c r="J53" s="436"/>
      <c r="L53" s="436"/>
      <c r="M53" s="436"/>
      <c r="N53" s="436"/>
      <c r="O53" s="436"/>
    </row>
    <row r="54" spans="1:15" ht="16" customHeight="1" x14ac:dyDescent="0.2">
      <c r="A54" s="434">
        <v>39</v>
      </c>
      <c r="B54" s="435" t="s">
        <v>489</v>
      </c>
      <c r="C54" s="435" t="s">
        <v>490</v>
      </c>
      <c r="D54" s="435" t="s">
        <v>491</v>
      </c>
      <c r="E54" s="435" t="s">
        <v>46</v>
      </c>
      <c r="F54" s="436"/>
      <c r="G54" s="436"/>
      <c r="H54" s="436"/>
      <c r="I54" s="436"/>
      <c r="J54" s="436"/>
      <c r="L54" s="436"/>
      <c r="M54" s="436"/>
      <c r="N54" s="436"/>
      <c r="O54" s="436"/>
    </row>
    <row r="55" spans="1:15" ht="16" customHeight="1" x14ac:dyDescent="0.2">
      <c r="A55" s="434">
        <v>40</v>
      </c>
      <c r="B55" s="435" t="s">
        <v>524</v>
      </c>
      <c r="C55" s="435" t="s">
        <v>525</v>
      </c>
      <c r="D55" s="435" t="s">
        <v>525</v>
      </c>
      <c r="E55" s="435" t="s">
        <v>41</v>
      </c>
      <c r="F55" s="436"/>
      <c r="G55" s="436"/>
      <c r="H55" s="436"/>
      <c r="I55" s="436"/>
      <c r="J55" s="436"/>
      <c r="L55" s="436"/>
      <c r="M55" s="436"/>
      <c r="N55" s="436"/>
      <c r="O55" s="436"/>
    </row>
    <row r="56" spans="1:15" ht="16" customHeight="1" x14ac:dyDescent="0.2">
      <c r="A56" s="434">
        <v>41</v>
      </c>
      <c r="B56" s="435" t="s">
        <v>539</v>
      </c>
      <c r="C56" s="435" t="s">
        <v>525</v>
      </c>
      <c r="D56" s="435" t="s">
        <v>525</v>
      </c>
      <c r="E56" s="435" t="s">
        <v>41</v>
      </c>
      <c r="F56" s="436"/>
      <c r="G56" s="436"/>
      <c r="H56" s="436"/>
      <c r="I56" s="436"/>
      <c r="J56" s="436"/>
      <c r="L56" s="436"/>
      <c r="M56" s="436"/>
      <c r="N56" s="436"/>
      <c r="O56" s="436"/>
    </row>
    <row r="57" spans="1:15" ht="16" customHeight="1" x14ac:dyDescent="0.2">
      <c r="A57" s="434">
        <v>42</v>
      </c>
      <c r="B57" s="435" t="s">
        <v>265</v>
      </c>
      <c r="C57" s="435" t="s">
        <v>130</v>
      </c>
      <c r="D57" s="435" t="s">
        <v>187</v>
      </c>
      <c r="E57" s="435" t="s">
        <v>49</v>
      </c>
      <c r="F57" s="436"/>
      <c r="G57" s="436"/>
      <c r="H57" s="436"/>
      <c r="I57" s="436"/>
      <c r="J57" s="436"/>
      <c r="L57" s="436"/>
      <c r="M57" s="436"/>
      <c r="N57" s="436"/>
      <c r="O57" s="436"/>
    </row>
    <row r="58" spans="1:15" ht="16" customHeight="1" x14ac:dyDescent="0.2">
      <c r="A58" s="434">
        <v>43</v>
      </c>
      <c r="B58" s="435" t="s">
        <v>261</v>
      </c>
      <c r="C58" s="435" t="s">
        <v>130</v>
      </c>
      <c r="D58" s="435" t="s">
        <v>186</v>
      </c>
      <c r="E58" s="435" t="s">
        <v>49</v>
      </c>
      <c r="F58" s="436"/>
      <c r="G58" s="436"/>
      <c r="H58" s="436"/>
      <c r="I58" s="436"/>
      <c r="J58" s="436"/>
      <c r="L58" s="436"/>
      <c r="M58" s="436"/>
      <c r="N58" s="436"/>
      <c r="O58" s="436"/>
    </row>
    <row r="59" spans="1:15" ht="16" customHeight="1" x14ac:dyDescent="0.2">
      <c r="A59" s="434">
        <v>44</v>
      </c>
      <c r="B59" s="435" t="s">
        <v>262</v>
      </c>
      <c r="C59" s="435" t="s">
        <v>130</v>
      </c>
      <c r="D59" s="435" t="s">
        <v>186</v>
      </c>
      <c r="E59" s="435" t="s">
        <v>49</v>
      </c>
      <c r="F59" s="436"/>
      <c r="G59" s="436"/>
      <c r="H59" s="436"/>
      <c r="I59" s="436"/>
      <c r="J59" s="436"/>
      <c r="L59" s="436"/>
      <c r="M59" s="436"/>
      <c r="N59" s="436"/>
      <c r="O59" s="436"/>
    </row>
    <row r="60" spans="1:15" ht="16" customHeight="1" x14ac:dyDescent="0.2">
      <c r="A60" s="434">
        <v>45</v>
      </c>
      <c r="B60" s="435" t="s">
        <v>271</v>
      </c>
      <c r="C60" s="435" t="s">
        <v>130</v>
      </c>
      <c r="D60" s="435" t="s">
        <v>187</v>
      </c>
      <c r="E60" s="435" t="s">
        <v>49</v>
      </c>
      <c r="F60" s="436"/>
      <c r="G60" s="436"/>
      <c r="H60" s="436"/>
      <c r="I60" s="436"/>
      <c r="J60" s="436"/>
      <c r="L60" s="436"/>
      <c r="M60" s="436"/>
      <c r="N60" s="436"/>
      <c r="O60" s="436"/>
    </row>
    <row r="61" spans="1:15" ht="16" customHeight="1" x14ac:dyDescent="0.2">
      <c r="A61" s="434">
        <v>46</v>
      </c>
      <c r="B61" s="435" t="s">
        <v>270</v>
      </c>
      <c r="C61" s="435" t="s">
        <v>130</v>
      </c>
      <c r="D61" s="435" t="s">
        <v>187</v>
      </c>
      <c r="E61" s="435" t="s">
        <v>49</v>
      </c>
      <c r="F61" s="436"/>
      <c r="G61" s="436"/>
      <c r="H61" s="436"/>
      <c r="I61" s="436"/>
      <c r="J61" s="436"/>
      <c r="L61" s="436"/>
      <c r="M61" s="436"/>
      <c r="N61" s="436"/>
      <c r="O61" s="436"/>
    </row>
    <row r="62" spans="1:15" ht="16" customHeight="1" x14ac:dyDescent="0.2">
      <c r="A62" s="434">
        <v>47</v>
      </c>
      <c r="B62" s="435" t="s">
        <v>263</v>
      </c>
      <c r="C62" s="435" t="s">
        <v>130</v>
      </c>
      <c r="D62" s="435" t="s">
        <v>187</v>
      </c>
      <c r="E62" s="435" t="s">
        <v>49</v>
      </c>
      <c r="F62" s="436"/>
      <c r="G62" s="436"/>
      <c r="H62" s="436"/>
      <c r="I62" s="436"/>
      <c r="J62" s="436"/>
      <c r="L62" s="436"/>
      <c r="M62" s="436"/>
      <c r="N62" s="436"/>
      <c r="O62" s="436"/>
    </row>
    <row r="63" spans="1:15" ht="16" customHeight="1" x14ac:dyDescent="0.2">
      <c r="A63" s="434">
        <v>48</v>
      </c>
      <c r="B63" s="435" t="s">
        <v>264</v>
      </c>
      <c r="C63" s="435" t="s">
        <v>130</v>
      </c>
      <c r="D63" s="435" t="s">
        <v>187</v>
      </c>
      <c r="E63" s="435" t="s">
        <v>49</v>
      </c>
      <c r="F63" s="436"/>
      <c r="G63" s="436"/>
      <c r="H63" s="436"/>
      <c r="I63" s="436"/>
      <c r="J63" s="436"/>
      <c r="L63" s="436"/>
      <c r="M63" s="436"/>
      <c r="N63" s="436"/>
      <c r="O63" s="436"/>
    </row>
    <row r="64" spans="1:15" ht="16" customHeight="1" x14ac:dyDescent="0.2">
      <c r="A64" s="434">
        <v>49</v>
      </c>
      <c r="B64" s="435" t="s">
        <v>266</v>
      </c>
      <c r="C64" s="435" t="s">
        <v>130</v>
      </c>
      <c r="D64" s="435" t="s">
        <v>187</v>
      </c>
      <c r="E64" s="435" t="s">
        <v>49</v>
      </c>
      <c r="F64" s="436"/>
      <c r="G64" s="436"/>
      <c r="H64" s="436"/>
      <c r="I64" s="436"/>
      <c r="J64" s="436"/>
      <c r="L64" s="436"/>
      <c r="M64" s="436"/>
      <c r="N64" s="436"/>
      <c r="O64" s="436"/>
    </row>
    <row r="65" spans="1:15" ht="16" customHeight="1" x14ac:dyDescent="0.2">
      <c r="A65" s="434">
        <v>50</v>
      </c>
      <c r="B65" s="435" t="s">
        <v>267</v>
      </c>
      <c r="C65" s="435" t="s">
        <v>130</v>
      </c>
      <c r="D65" s="435" t="s">
        <v>187</v>
      </c>
      <c r="E65" s="435" t="s">
        <v>49</v>
      </c>
      <c r="F65" s="436"/>
      <c r="G65" s="436"/>
      <c r="H65" s="436"/>
      <c r="I65" s="436"/>
      <c r="J65" s="436"/>
      <c r="L65" s="436"/>
      <c r="M65" s="436"/>
      <c r="N65" s="436"/>
      <c r="O65" s="436"/>
    </row>
    <row r="66" spans="1:15" ht="16" customHeight="1" x14ac:dyDescent="0.2">
      <c r="A66" s="434">
        <v>51</v>
      </c>
      <c r="B66" s="435" t="s">
        <v>268</v>
      </c>
      <c r="C66" s="435" t="s">
        <v>130</v>
      </c>
      <c r="D66" s="435" t="s">
        <v>187</v>
      </c>
      <c r="E66" s="435" t="s">
        <v>49</v>
      </c>
      <c r="F66" s="436"/>
      <c r="G66" s="436"/>
      <c r="H66" s="436"/>
      <c r="I66" s="436"/>
      <c r="J66" s="436"/>
      <c r="L66" s="436"/>
      <c r="M66" s="436"/>
      <c r="N66" s="436"/>
      <c r="O66" s="436"/>
    </row>
    <row r="67" spans="1:15" ht="16" customHeight="1" x14ac:dyDescent="0.2">
      <c r="A67" s="434">
        <v>52</v>
      </c>
      <c r="B67" s="435" t="s">
        <v>269</v>
      </c>
      <c r="C67" s="435" t="s">
        <v>130</v>
      </c>
      <c r="D67" s="435" t="s">
        <v>187</v>
      </c>
      <c r="E67" s="435" t="s">
        <v>49</v>
      </c>
      <c r="F67" s="436"/>
      <c r="G67" s="436"/>
      <c r="H67" s="436"/>
      <c r="I67" s="436"/>
      <c r="J67" s="436"/>
      <c r="L67" s="436"/>
      <c r="M67" s="436"/>
      <c r="N67" s="436"/>
      <c r="O67" s="436"/>
    </row>
    <row r="68" spans="1:15" ht="16" customHeight="1" x14ac:dyDescent="0.2">
      <c r="A68" s="434">
        <v>53</v>
      </c>
      <c r="B68" s="435" t="s">
        <v>485</v>
      </c>
      <c r="C68" s="435" t="s">
        <v>114</v>
      </c>
      <c r="D68" s="435" t="s">
        <v>486</v>
      </c>
      <c r="E68" s="435" t="s">
        <v>45</v>
      </c>
      <c r="F68" s="436"/>
      <c r="G68" s="436"/>
      <c r="H68" s="436"/>
      <c r="I68" s="436"/>
      <c r="J68" s="436"/>
      <c r="L68" s="436"/>
      <c r="M68" s="436"/>
      <c r="N68" s="436"/>
      <c r="O68" s="436"/>
    </row>
    <row r="69" spans="1:15" ht="16" customHeight="1" x14ac:dyDescent="0.2">
      <c r="A69" s="434">
        <v>54</v>
      </c>
      <c r="B69" s="435" t="s">
        <v>242</v>
      </c>
      <c r="C69" s="435" t="s">
        <v>114</v>
      </c>
      <c r="D69" s="435" t="s">
        <v>169</v>
      </c>
      <c r="E69" s="435" t="s">
        <v>45</v>
      </c>
      <c r="F69" s="436"/>
      <c r="G69" s="436"/>
      <c r="H69" s="436"/>
      <c r="I69" s="436"/>
      <c r="J69" s="436"/>
      <c r="L69" s="436"/>
      <c r="M69" s="436"/>
      <c r="N69" s="436"/>
      <c r="O69" s="436"/>
    </row>
    <row r="70" spans="1:15" ht="16" customHeight="1" x14ac:dyDescent="0.2">
      <c r="A70" s="434">
        <v>55</v>
      </c>
      <c r="B70" s="435" t="s">
        <v>501</v>
      </c>
      <c r="C70" s="435" t="s">
        <v>114</v>
      </c>
      <c r="D70" s="435" t="s">
        <v>503</v>
      </c>
      <c r="E70" s="435" t="s">
        <v>45</v>
      </c>
      <c r="F70" s="436"/>
      <c r="G70" s="436"/>
      <c r="H70" s="436"/>
      <c r="I70" s="436"/>
      <c r="J70" s="436"/>
      <c r="L70" s="436"/>
      <c r="M70" s="436"/>
      <c r="N70" s="436"/>
      <c r="O70" s="436"/>
    </row>
    <row r="71" spans="1:15" ht="16" customHeight="1" x14ac:dyDescent="0.2">
      <c r="A71" s="434">
        <v>56</v>
      </c>
      <c r="B71" s="435" t="s">
        <v>243</v>
      </c>
      <c r="C71" s="435" t="s">
        <v>114</v>
      </c>
      <c r="D71" s="435" t="s">
        <v>170</v>
      </c>
      <c r="E71" s="435" t="s">
        <v>45</v>
      </c>
      <c r="F71" s="436"/>
      <c r="G71" s="436"/>
      <c r="H71" s="436"/>
      <c r="I71" s="436"/>
      <c r="J71" s="436"/>
      <c r="L71" s="436"/>
      <c r="M71" s="436"/>
      <c r="N71" s="436"/>
      <c r="O71" s="436"/>
    </row>
    <row r="72" spans="1:15" ht="16" customHeight="1" x14ac:dyDescent="0.2">
      <c r="A72" s="434">
        <v>57</v>
      </c>
      <c r="B72" s="452" t="s">
        <v>537</v>
      </c>
      <c r="C72" s="452" t="s">
        <v>114</v>
      </c>
      <c r="D72" s="452" t="s">
        <v>538</v>
      </c>
      <c r="E72" s="452" t="s">
        <v>45</v>
      </c>
      <c r="F72" s="436"/>
      <c r="G72" s="436"/>
      <c r="H72" s="436"/>
      <c r="I72" s="436"/>
      <c r="J72" s="436"/>
      <c r="L72" s="436"/>
      <c r="M72" s="436"/>
      <c r="N72" s="436"/>
      <c r="O72" s="436"/>
    </row>
    <row r="73" spans="1:15" ht="16" customHeight="1" x14ac:dyDescent="0.2">
      <c r="A73" s="434">
        <v>58</v>
      </c>
      <c r="B73" s="435" t="s">
        <v>212</v>
      </c>
      <c r="C73" s="435" t="s">
        <v>103</v>
      </c>
      <c r="D73" s="435" t="s">
        <v>151</v>
      </c>
      <c r="E73" s="435" t="s">
        <v>41</v>
      </c>
      <c r="F73" s="436"/>
      <c r="G73" s="436"/>
      <c r="H73" s="436"/>
      <c r="I73" s="436"/>
      <c r="J73" s="436"/>
      <c r="L73" s="436"/>
      <c r="M73" s="436"/>
      <c r="N73" s="436"/>
      <c r="O73" s="436"/>
    </row>
    <row r="74" spans="1:15" ht="16" customHeight="1" x14ac:dyDescent="0.2">
      <c r="A74" s="434">
        <v>59</v>
      </c>
      <c r="B74" s="435" t="s">
        <v>206</v>
      </c>
      <c r="C74" s="435" t="s">
        <v>98</v>
      </c>
      <c r="D74" s="435" t="s">
        <v>146</v>
      </c>
      <c r="E74" s="435" t="s">
        <v>40</v>
      </c>
      <c r="F74" s="436"/>
      <c r="G74" s="436"/>
      <c r="H74" s="436"/>
      <c r="I74" s="436"/>
      <c r="J74" s="436"/>
      <c r="L74" s="436"/>
      <c r="M74" s="436"/>
      <c r="N74" s="436"/>
      <c r="O74" s="436"/>
    </row>
    <row r="75" spans="1:15" ht="16" customHeight="1" x14ac:dyDescent="0.2">
      <c r="A75" s="434">
        <v>60</v>
      </c>
      <c r="B75" s="435" t="s">
        <v>207</v>
      </c>
      <c r="C75" s="435" t="s">
        <v>131</v>
      </c>
      <c r="D75" s="435" t="s">
        <v>188</v>
      </c>
      <c r="E75" s="435" t="s">
        <v>49</v>
      </c>
      <c r="F75" s="436"/>
      <c r="G75" s="436"/>
      <c r="H75" s="436"/>
      <c r="I75" s="436"/>
      <c r="J75" s="436"/>
      <c r="L75" s="436"/>
      <c r="M75" s="436"/>
      <c r="N75" s="436"/>
      <c r="O75" s="436"/>
    </row>
    <row r="76" spans="1:15" ht="16" customHeight="1" x14ac:dyDescent="0.2">
      <c r="A76" s="434">
        <v>61</v>
      </c>
      <c r="B76" s="435" t="s">
        <v>230</v>
      </c>
      <c r="C76" s="435" t="s">
        <v>123</v>
      </c>
      <c r="D76" s="435" t="s">
        <v>498</v>
      </c>
      <c r="E76" s="435" t="s">
        <v>48</v>
      </c>
      <c r="F76" s="436"/>
      <c r="G76" s="436"/>
      <c r="H76" s="436"/>
      <c r="I76" s="436"/>
      <c r="J76" s="436"/>
      <c r="L76" s="436"/>
      <c r="M76" s="436"/>
      <c r="N76" s="436"/>
      <c r="O76" s="436"/>
    </row>
    <row r="77" spans="1:15" ht="16" customHeight="1" x14ac:dyDescent="0.2">
      <c r="A77" s="434">
        <v>62</v>
      </c>
      <c r="B77" s="435" t="s">
        <v>529</v>
      </c>
      <c r="C77" s="435" t="s">
        <v>123</v>
      </c>
      <c r="D77" s="435" t="s">
        <v>179</v>
      </c>
      <c r="E77" s="435" t="s">
        <v>48</v>
      </c>
      <c r="F77" s="436"/>
      <c r="G77" s="436"/>
      <c r="H77" s="436"/>
      <c r="I77" s="436"/>
      <c r="J77" s="436"/>
      <c r="L77" s="436"/>
      <c r="M77" s="436"/>
      <c r="N77" s="436"/>
      <c r="O77" s="436"/>
    </row>
    <row r="78" spans="1:15" ht="16" customHeight="1" x14ac:dyDescent="0.2">
      <c r="A78" s="434">
        <v>63</v>
      </c>
      <c r="B78" s="435" t="s">
        <v>252</v>
      </c>
      <c r="C78" s="435" t="s">
        <v>123</v>
      </c>
      <c r="D78" s="435" t="s">
        <v>179</v>
      </c>
      <c r="E78" s="435" t="s">
        <v>48</v>
      </c>
      <c r="F78" s="436"/>
      <c r="G78" s="436"/>
      <c r="H78" s="436"/>
      <c r="I78" s="436"/>
      <c r="J78" s="436"/>
      <c r="L78" s="436"/>
      <c r="M78" s="436"/>
      <c r="N78" s="436"/>
      <c r="O78" s="436"/>
    </row>
    <row r="79" spans="1:15" ht="16" customHeight="1" x14ac:dyDescent="0.2">
      <c r="A79" s="434">
        <v>64</v>
      </c>
      <c r="B79" s="435" t="s">
        <v>492</v>
      </c>
      <c r="C79" s="435" t="s">
        <v>123</v>
      </c>
      <c r="D79" s="435" t="s">
        <v>179</v>
      </c>
      <c r="E79" s="435" t="s">
        <v>48</v>
      </c>
      <c r="F79" s="436"/>
      <c r="G79" s="436"/>
      <c r="H79" s="436"/>
      <c r="I79" s="436"/>
      <c r="J79" s="436"/>
      <c r="L79" s="436"/>
      <c r="M79" s="436"/>
      <c r="N79" s="436"/>
      <c r="O79" s="436"/>
    </row>
    <row r="80" spans="1:15" ht="16" customHeight="1" x14ac:dyDescent="0.2">
      <c r="A80" s="434">
        <v>65</v>
      </c>
      <c r="B80" s="435" t="s">
        <v>251</v>
      </c>
      <c r="C80" s="435" t="s">
        <v>123</v>
      </c>
      <c r="D80" s="435" t="s">
        <v>179</v>
      </c>
      <c r="E80" s="435" t="s">
        <v>48</v>
      </c>
      <c r="F80" s="436"/>
      <c r="G80" s="436"/>
      <c r="H80" s="436"/>
      <c r="I80" s="436"/>
      <c r="J80" s="436"/>
      <c r="L80" s="436"/>
      <c r="M80" s="436"/>
      <c r="N80" s="436"/>
      <c r="O80" s="436"/>
    </row>
    <row r="81" spans="1:15" ht="16" customHeight="1" x14ac:dyDescent="0.2">
      <c r="A81" s="434">
        <v>66</v>
      </c>
      <c r="B81" s="435" t="s">
        <v>272</v>
      </c>
      <c r="C81" s="435" t="s">
        <v>132</v>
      </c>
      <c r="D81" s="435" t="s">
        <v>189</v>
      </c>
      <c r="E81" s="435" t="s">
        <v>49</v>
      </c>
      <c r="F81" s="436"/>
      <c r="G81" s="436"/>
      <c r="H81" s="436"/>
      <c r="I81" s="436"/>
      <c r="J81" s="436"/>
      <c r="L81" s="436"/>
      <c r="M81" s="436"/>
      <c r="N81" s="436"/>
      <c r="O81" s="436"/>
    </row>
    <row r="82" spans="1:15" ht="16" customHeight="1" x14ac:dyDescent="0.2">
      <c r="A82" s="434">
        <v>67</v>
      </c>
      <c r="B82" s="435" t="s">
        <v>237</v>
      </c>
      <c r="C82" s="435" t="s">
        <v>109</v>
      </c>
      <c r="D82" s="435" t="s">
        <v>164</v>
      </c>
      <c r="E82" s="435" t="s">
        <v>44</v>
      </c>
      <c r="F82" s="436"/>
      <c r="G82" s="436"/>
      <c r="H82" s="436"/>
      <c r="I82" s="436"/>
      <c r="J82" s="436"/>
      <c r="L82" s="436"/>
      <c r="M82" s="436"/>
      <c r="N82" s="436"/>
      <c r="O82" s="436"/>
    </row>
    <row r="83" spans="1:15" ht="16" customHeight="1" x14ac:dyDescent="0.2">
      <c r="A83" s="434">
        <v>68</v>
      </c>
      <c r="B83" s="435" t="s">
        <v>236</v>
      </c>
      <c r="C83" s="435" t="s">
        <v>109</v>
      </c>
      <c r="D83" s="435" t="s">
        <v>164</v>
      </c>
      <c r="E83" s="435" t="s">
        <v>44</v>
      </c>
      <c r="F83" s="436"/>
      <c r="G83" s="436"/>
      <c r="H83" s="436"/>
      <c r="I83" s="436"/>
      <c r="J83" s="436"/>
      <c r="L83" s="436"/>
      <c r="M83" s="436"/>
      <c r="N83" s="436"/>
      <c r="O83" s="436"/>
    </row>
    <row r="84" spans="1:15" ht="16" customHeight="1" x14ac:dyDescent="0.2">
      <c r="A84" s="434">
        <v>69</v>
      </c>
      <c r="B84" s="435" t="s">
        <v>235</v>
      </c>
      <c r="C84" s="435" t="s">
        <v>109</v>
      </c>
      <c r="D84" s="435" t="s">
        <v>164</v>
      </c>
      <c r="E84" s="435" t="s">
        <v>44</v>
      </c>
      <c r="F84" s="436"/>
      <c r="G84" s="436"/>
      <c r="H84" s="436"/>
      <c r="I84" s="436"/>
      <c r="J84" s="436"/>
      <c r="L84" s="436"/>
      <c r="M84" s="436"/>
      <c r="N84" s="436"/>
      <c r="O84" s="436"/>
    </row>
    <row r="85" spans="1:15" ht="16" customHeight="1" x14ac:dyDescent="0.2">
      <c r="A85" s="434">
        <v>70</v>
      </c>
      <c r="B85" s="435" t="s">
        <v>276</v>
      </c>
      <c r="C85" s="435" t="s">
        <v>133</v>
      </c>
      <c r="D85" s="435" t="s">
        <v>197</v>
      </c>
      <c r="E85" s="435" t="s">
        <v>49</v>
      </c>
      <c r="F85" s="436"/>
      <c r="G85" s="436"/>
      <c r="H85" s="436"/>
      <c r="I85" s="436"/>
      <c r="J85" s="436"/>
      <c r="L85" s="436"/>
      <c r="M85" s="436"/>
      <c r="N85" s="436"/>
      <c r="O85" s="436"/>
    </row>
    <row r="86" spans="1:15" ht="16" customHeight="1" x14ac:dyDescent="0.2">
      <c r="A86" s="434">
        <v>71</v>
      </c>
      <c r="B86" s="435" t="s">
        <v>274</v>
      </c>
      <c r="C86" s="435" t="s">
        <v>133</v>
      </c>
      <c r="D86" s="435" t="s">
        <v>197</v>
      </c>
      <c r="E86" s="435" t="s">
        <v>49</v>
      </c>
      <c r="F86" s="436"/>
      <c r="G86" s="436"/>
      <c r="H86" s="436"/>
      <c r="I86" s="436"/>
      <c r="J86" s="436"/>
      <c r="L86" s="436"/>
      <c r="M86" s="436"/>
      <c r="N86" s="436"/>
      <c r="O86" s="436"/>
    </row>
    <row r="87" spans="1:15" ht="16" customHeight="1" x14ac:dyDescent="0.2">
      <c r="A87" s="434">
        <v>72</v>
      </c>
      <c r="B87" s="435" t="s">
        <v>500</v>
      </c>
      <c r="C87" s="435" t="s">
        <v>133</v>
      </c>
      <c r="D87" s="435" t="s">
        <v>190</v>
      </c>
      <c r="E87" s="435" t="s">
        <v>49</v>
      </c>
      <c r="F87" s="436"/>
      <c r="G87" s="436"/>
      <c r="H87" s="436"/>
      <c r="I87" s="436"/>
      <c r="J87" s="436"/>
      <c r="L87" s="436"/>
      <c r="M87" s="436"/>
      <c r="N87" s="436"/>
      <c r="O87" s="436"/>
    </row>
    <row r="88" spans="1:15" ht="16" customHeight="1" x14ac:dyDescent="0.2">
      <c r="A88" s="434">
        <v>73</v>
      </c>
      <c r="B88" s="435" t="s">
        <v>275</v>
      </c>
      <c r="C88" s="435" t="s">
        <v>133</v>
      </c>
      <c r="D88" s="435" t="s">
        <v>197</v>
      </c>
      <c r="E88" s="435" t="s">
        <v>49</v>
      </c>
      <c r="J88" s="436"/>
    </row>
    <row r="89" spans="1:15" ht="16" customHeight="1" x14ac:dyDescent="0.2">
      <c r="A89" s="434">
        <v>74</v>
      </c>
      <c r="B89" s="435" t="s">
        <v>273</v>
      </c>
      <c r="C89" s="435" t="s">
        <v>133</v>
      </c>
      <c r="D89" s="435" t="s">
        <v>190</v>
      </c>
      <c r="E89" s="435" t="s">
        <v>49</v>
      </c>
      <c r="J89" s="436"/>
    </row>
    <row r="90" spans="1:15" ht="16" customHeight="1" x14ac:dyDescent="0.2">
      <c r="A90" s="434">
        <v>75</v>
      </c>
      <c r="B90" s="435" t="s">
        <v>253</v>
      </c>
      <c r="C90" s="435" t="s">
        <v>124</v>
      </c>
      <c r="D90" s="435" t="s">
        <v>180</v>
      </c>
      <c r="E90" s="435" t="s">
        <v>48</v>
      </c>
      <c r="J90" s="436"/>
    </row>
    <row r="91" spans="1:15" ht="16" customHeight="1" x14ac:dyDescent="0.2">
      <c r="A91" s="434">
        <v>76</v>
      </c>
      <c r="B91" s="435" t="s">
        <v>484</v>
      </c>
      <c r="C91" s="435" t="s">
        <v>110</v>
      </c>
      <c r="D91" s="435" t="s">
        <v>110</v>
      </c>
      <c r="E91" s="435" t="s">
        <v>44</v>
      </c>
      <c r="J91" s="436"/>
    </row>
    <row r="92" spans="1:15" ht="16" customHeight="1" x14ac:dyDescent="0.2">
      <c r="A92" s="434">
        <v>77</v>
      </c>
      <c r="B92" s="435" t="s">
        <v>223</v>
      </c>
      <c r="C92" s="435" t="s">
        <v>110</v>
      </c>
      <c r="D92" s="435" t="s">
        <v>110</v>
      </c>
      <c r="E92" s="435" t="s">
        <v>44</v>
      </c>
      <c r="J92" s="436"/>
    </row>
    <row r="93" spans="1:15" ht="16" customHeight="1" x14ac:dyDescent="0.2">
      <c r="A93" s="434">
        <v>78</v>
      </c>
      <c r="B93" s="435" t="s">
        <v>227</v>
      </c>
      <c r="C93" s="435" t="s">
        <v>111</v>
      </c>
      <c r="D93" s="435" t="s">
        <v>165</v>
      </c>
      <c r="E93" s="435" t="s">
        <v>44</v>
      </c>
      <c r="J93" s="436"/>
    </row>
    <row r="94" spans="1:15" ht="16" customHeight="1" x14ac:dyDescent="0.2">
      <c r="A94" s="434">
        <v>79</v>
      </c>
      <c r="B94" s="435" t="s">
        <v>277</v>
      </c>
      <c r="C94" s="435" t="s">
        <v>134</v>
      </c>
      <c r="D94" s="435" t="s">
        <v>191</v>
      </c>
      <c r="E94" s="435" t="s">
        <v>49</v>
      </c>
      <c r="J94" s="436"/>
    </row>
    <row r="95" spans="1:15" ht="16" customHeight="1" x14ac:dyDescent="0.2">
      <c r="A95" s="434">
        <v>80</v>
      </c>
      <c r="B95" s="435" t="s">
        <v>227</v>
      </c>
      <c r="C95" s="435" t="s">
        <v>135</v>
      </c>
      <c r="D95" s="435" t="s">
        <v>135</v>
      </c>
      <c r="E95" s="435" t="s">
        <v>49</v>
      </c>
      <c r="J95" s="436"/>
    </row>
    <row r="96" spans="1:15" ht="16" customHeight="1" x14ac:dyDescent="0.2">
      <c r="A96" s="434">
        <v>81</v>
      </c>
      <c r="B96" s="435" t="s">
        <v>214</v>
      </c>
      <c r="C96" s="435" t="s">
        <v>104</v>
      </c>
      <c r="D96" s="435" t="s">
        <v>153</v>
      </c>
      <c r="E96" s="435" t="s">
        <v>42</v>
      </c>
      <c r="J96" s="436"/>
    </row>
    <row r="97" spans="1:10" ht="16" customHeight="1" x14ac:dyDescent="0.2">
      <c r="A97" s="434">
        <v>82</v>
      </c>
      <c r="B97" s="435" t="s">
        <v>215</v>
      </c>
      <c r="C97" s="435" t="s">
        <v>104</v>
      </c>
      <c r="D97" s="435" t="s">
        <v>153</v>
      </c>
      <c r="E97" s="435" t="s">
        <v>42</v>
      </c>
      <c r="J97" s="436"/>
    </row>
    <row r="98" spans="1:10" ht="16" customHeight="1" x14ac:dyDescent="0.2">
      <c r="A98" s="434">
        <v>83</v>
      </c>
      <c r="B98" s="435" t="s">
        <v>217</v>
      </c>
      <c r="C98" s="435" t="s">
        <v>104</v>
      </c>
      <c r="D98" s="435" t="s">
        <v>153</v>
      </c>
      <c r="E98" s="435" t="s">
        <v>42</v>
      </c>
      <c r="J98" s="436"/>
    </row>
    <row r="99" spans="1:10" ht="16" customHeight="1" x14ac:dyDescent="0.2">
      <c r="A99" s="434">
        <v>84</v>
      </c>
      <c r="B99" s="435" t="s">
        <v>221</v>
      </c>
      <c r="C99" s="435" t="s">
        <v>104</v>
      </c>
      <c r="D99" s="435" t="s">
        <v>153</v>
      </c>
      <c r="E99" s="435" t="s">
        <v>42</v>
      </c>
      <c r="J99" s="436"/>
    </row>
    <row r="100" spans="1:10" ht="16" customHeight="1" x14ac:dyDescent="0.2">
      <c r="A100" s="434">
        <v>85</v>
      </c>
      <c r="B100" s="435" t="s">
        <v>220</v>
      </c>
      <c r="C100" s="435" t="s">
        <v>104</v>
      </c>
      <c r="D100" s="435" t="s">
        <v>153</v>
      </c>
      <c r="E100" s="435" t="s">
        <v>42</v>
      </c>
      <c r="J100" s="436"/>
    </row>
    <row r="101" spans="1:10" ht="16" customHeight="1" x14ac:dyDescent="0.2">
      <c r="A101" s="434">
        <v>86</v>
      </c>
      <c r="B101" s="435" t="s">
        <v>219</v>
      </c>
      <c r="C101" s="435" t="s">
        <v>104</v>
      </c>
      <c r="D101" s="435" t="s">
        <v>153</v>
      </c>
      <c r="E101" s="435" t="s">
        <v>42</v>
      </c>
      <c r="J101" s="436"/>
    </row>
    <row r="102" spans="1:10" ht="16" customHeight="1" x14ac:dyDescent="0.2">
      <c r="A102" s="434">
        <v>87</v>
      </c>
      <c r="B102" s="435" t="s">
        <v>216</v>
      </c>
      <c r="C102" s="435" t="s">
        <v>104</v>
      </c>
      <c r="D102" s="435" t="s">
        <v>153</v>
      </c>
      <c r="E102" s="435" t="s">
        <v>42</v>
      </c>
      <c r="J102" s="436"/>
    </row>
    <row r="103" spans="1:10" ht="16" customHeight="1" x14ac:dyDescent="0.2">
      <c r="A103" s="434">
        <v>88</v>
      </c>
      <c r="B103" s="435" t="s">
        <v>222</v>
      </c>
      <c r="C103" s="435" t="s">
        <v>104</v>
      </c>
      <c r="D103" s="435" t="s">
        <v>153</v>
      </c>
      <c r="E103" s="435" t="s">
        <v>42</v>
      </c>
      <c r="J103" s="436"/>
    </row>
    <row r="104" spans="1:10" ht="16" customHeight="1" x14ac:dyDescent="0.2">
      <c r="A104" s="434">
        <v>89</v>
      </c>
      <c r="B104" s="435" t="s">
        <v>493</v>
      </c>
      <c r="C104" s="435" t="s">
        <v>104</v>
      </c>
      <c r="D104" s="435" t="s">
        <v>153</v>
      </c>
      <c r="E104" s="435" t="s">
        <v>42</v>
      </c>
      <c r="J104" s="436"/>
    </row>
    <row r="105" spans="1:10" ht="16" customHeight="1" x14ac:dyDescent="0.2">
      <c r="A105" s="434">
        <v>90</v>
      </c>
      <c r="B105" s="435" t="s">
        <v>218</v>
      </c>
      <c r="C105" s="435" t="s">
        <v>104</v>
      </c>
      <c r="D105" s="435" t="s">
        <v>153</v>
      </c>
      <c r="E105" s="435" t="s">
        <v>42</v>
      </c>
      <c r="J105" s="436"/>
    </row>
    <row r="106" spans="1:10" ht="16" customHeight="1" x14ac:dyDescent="0.2">
      <c r="A106" s="434">
        <v>91</v>
      </c>
      <c r="B106" s="435" t="s">
        <v>207</v>
      </c>
      <c r="C106" s="435" t="s">
        <v>99</v>
      </c>
      <c r="D106" s="435" t="s">
        <v>147</v>
      </c>
      <c r="E106" s="435" t="s">
        <v>40</v>
      </c>
      <c r="J106" s="436"/>
    </row>
    <row r="107" spans="1:10" ht="16" customHeight="1" x14ac:dyDescent="0.2">
      <c r="A107" s="434">
        <v>92</v>
      </c>
      <c r="B107" s="435" t="s">
        <v>230</v>
      </c>
      <c r="C107" s="435" t="s">
        <v>107</v>
      </c>
      <c r="D107" s="435" t="s">
        <v>161</v>
      </c>
      <c r="E107" s="435" t="s">
        <v>43</v>
      </c>
      <c r="J107" s="436"/>
    </row>
    <row r="108" spans="1:10" ht="16" customHeight="1" x14ac:dyDescent="0.2">
      <c r="A108" s="434">
        <v>93</v>
      </c>
      <c r="B108" s="435" t="s">
        <v>232</v>
      </c>
      <c r="C108" s="435" t="s">
        <v>107</v>
      </c>
      <c r="D108" s="435" t="s">
        <v>162</v>
      </c>
      <c r="E108" s="435" t="s">
        <v>43</v>
      </c>
      <c r="J108" s="436"/>
    </row>
    <row r="109" spans="1:10" ht="16" customHeight="1" x14ac:dyDescent="0.2">
      <c r="A109" s="434">
        <v>94</v>
      </c>
      <c r="B109" s="435" t="s">
        <v>231</v>
      </c>
      <c r="C109" s="435" t="s">
        <v>107</v>
      </c>
      <c r="D109" s="435" t="s">
        <v>161</v>
      </c>
      <c r="E109" s="435" t="s">
        <v>43</v>
      </c>
      <c r="J109" s="436"/>
    </row>
    <row r="110" spans="1:10" ht="16" customHeight="1" x14ac:dyDescent="0.2">
      <c r="A110" s="434">
        <v>95</v>
      </c>
      <c r="B110" s="435" t="s">
        <v>227</v>
      </c>
      <c r="C110" s="435" t="s">
        <v>107</v>
      </c>
      <c r="D110" s="435" t="s">
        <v>158</v>
      </c>
      <c r="E110" s="435" t="s">
        <v>43</v>
      </c>
      <c r="J110" s="436"/>
    </row>
    <row r="111" spans="1:10" ht="16" customHeight="1" x14ac:dyDescent="0.2">
      <c r="A111" s="434">
        <v>96</v>
      </c>
      <c r="B111" s="435" t="s">
        <v>227</v>
      </c>
      <c r="C111" s="435" t="s">
        <v>107</v>
      </c>
      <c r="D111" s="435" t="s">
        <v>159</v>
      </c>
      <c r="E111" s="435" t="s">
        <v>43</v>
      </c>
      <c r="J111" s="436"/>
    </row>
    <row r="112" spans="1:10" ht="16" customHeight="1" x14ac:dyDescent="0.2">
      <c r="A112" s="434">
        <v>97</v>
      </c>
      <c r="B112" s="435" t="s">
        <v>229</v>
      </c>
      <c r="C112" s="435" t="s">
        <v>107</v>
      </c>
      <c r="D112" s="435" t="s">
        <v>160</v>
      </c>
      <c r="E112" s="435" t="s">
        <v>43</v>
      </c>
      <c r="J112" s="436"/>
    </row>
    <row r="113" spans="1:10" ht="16" customHeight="1" x14ac:dyDescent="0.2">
      <c r="A113" s="434">
        <v>98</v>
      </c>
      <c r="B113" s="435" t="s">
        <v>228</v>
      </c>
      <c r="C113" s="435" t="s">
        <v>107</v>
      </c>
      <c r="D113" s="435" t="s">
        <v>160</v>
      </c>
      <c r="E113" s="435" t="s">
        <v>43</v>
      </c>
      <c r="J113" s="436"/>
    </row>
    <row r="114" spans="1:10" ht="16" customHeight="1" x14ac:dyDescent="0.2">
      <c r="A114" s="434">
        <v>99</v>
      </c>
      <c r="B114" s="435" t="s">
        <v>213</v>
      </c>
      <c r="C114" s="435" t="s">
        <v>105</v>
      </c>
      <c r="D114" s="435" t="s">
        <v>154</v>
      </c>
      <c r="E114" s="435" t="s">
        <v>42</v>
      </c>
      <c r="J114" s="436"/>
    </row>
    <row r="115" spans="1:10" ht="16" customHeight="1" x14ac:dyDescent="0.2">
      <c r="A115" s="434">
        <v>100</v>
      </c>
      <c r="B115" s="435" t="s">
        <v>227</v>
      </c>
      <c r="C115" s="435" t="s">
        <v>125</v>
      </c>
      <c r="D115" s="435" t="s">
        <v>181</v>
      </c>
      <c r="E115" s="435" t="s">
        <v>48</v>
      </c>
      <c r="J115" s="436"/>
    </row>
    <row r="116" spans="1:10" ht="16" customHeight="1" x14ac:dyDescent="0.2">
      <c r="A116" s="434">
        <v>101</v>
      </c>
      <c r="B116" s="435" t="s">
        <v>483</v>
      </c>
      <c r="C116" s="435" t="s">
        <v>100</v>
      </c>
      <c r="D116" s="435" t="s">
        <v>148</v>
      </c>
      <c r="E116" s="435" t="s">
        <v>40</v>
      </c>
      <c r="J116" s="436"/>
    </row>
    <row r="117" spans="1:10" ht="16" customHeight="1" x14ac:dyDescent="0.2">
      <c r="A117" s="434">
        <v>102</v>
      </c>
      <c r="B117" s="435" t="s">
        <v>208</v>
      </c>
      <c r="C117" s="435" t="s">
        <v>100</v>
      </c>
      <c r="D117" s="435" t="s">
        <v>148</v>
      </c>
      <c r="E117" s="435" t="s">
        <v>40</v>
      </c>
      <c r="J117" s="436"/>
    </row>
    <row r="118" spans="1:10" ht="16" customHeight="1" x14ac:dyDescent="0.2">
      <c r="A118" s="434">
        <v>103</v>
      </c>
      <c r="B118" s="435" t="s">
        <v>278</v>
      </c>
      <c r="C118" s="435" t="s">
        <v>136</v>
      </c>
      <c r="D118" s="435" t="s">
        <v>192</v>
      </c>
      <c r="E118" s="435" t="s">
        <v>49</v>
      </c>
      <c r="J118" s="436"/>
    </row>
    <row r="119" spans="1:10" ht="16" customHeight="1" x14ac:dyDescent="0.2">
      <c r="A119" s="434">
        <v>104</v>
      </c>
      <c r="B119" s="435" t="s">
        <v>254</v>
      </c>
      <c r="C119" s="435" t="s">
        <v>126</v>
      </c>
      <c r="D119" s="435" t="s">
        <v>182</v>
      </c>
      <c r="E119" s="435" t="s">
        <v>48</v>
      </c>
      <c r="J119" s="436"/>
    </row>
    <row r="120" spans="1:10" ht="16" customHeight="1" x14ac:dyDescent="0.2">
      <c r="A120" s="434">
        <v>105</v>
      </c>
      <c r="B120" s="435" t="s">
        <v>213</v>
      </c>
      <c r="C120" s="435" t="s">
        <v>488</v>
      </c>
      <c r="D120" s="435" t="s">
        <v>152</v>
      </c>
      <c r="E120" s="435" t="s">
        <v>41</v>
      </c>
      <c r="J120" s="436"/>
    </row>
    <row r="121" spans="1:10" ht="16" customHeight="1" x14ac:dyDescent="0.2">
      <c r="A121" s="434">
        <v>106</v>
      </c>
      <c r="B121" s="435" t="s">
        <v>280</v>
      </c>
      <c r="C121" s="435" t="s">
        <v>137</v>
      </c>
      <c r="D121" s="435" t="s">
        <v>194</v>
      </c>
      <c r="E121" s="435" t="s">
        <v>49</v>
      </c>
      <c r="J121" s="436"/>
    </row>
    <row r="122" spans="1:10" ht="16" customHeight="1" x14ac:dyDescent="0.2">
      <c r="A122" s="434">
        <v>107</v>
      </c>
      <c r="B122" s="435" t="s">
        <v>281</v>
      </c>
      <c r="C122" s="435" t="s">
        <v>137</v>
      </c>
      <c r="D122" s="435" t="s">
        <v>194</v>
      </c>
      <c r="E122" s="435" t="s">
        <v>49</v>
      </c>
      <c r="J122" s="436"/>
    </row>
    <row r="123" spans="1:10" ht="16" customHeight="1" x14ac:dyDescent="0.2">
      <c r="A123" s="434">
        <v>108</v>
      </c>
      <c r="B123" s="435" t="s">
        <v>487</v>
      </c>
      <c r="C123" s="435" t="s">
        <v>137</v>
      </c>
      <c r="D123" s="435" t="s">
        <v>194</v>
      </c>
      <c r="E123" s="435" t="s">
        <v>49</v>
      </c>
      <c r="J123" s="436"/>
    </row>
    <row r="124" spans="1:10" ht="16" customHeight="1" x14ac:dyDescent="0.2">
      <c r="A124" s="434">
        <v>109</v>
      </c>
      <c r="B124" s="435" t="s">
        <v>279</v>
      </c>
      <c r="C124" s="435" t="s">
        <v>137</v>
      </c>
      <c r="D124" s="435" t="s">
        <v>193</v>
      </c>
      <c r="E124" s="435" t="s">
        <v>49</v>
      </c>
      <c r="J124" s="436"/>
    </row>
    <row r="125" spans="1:10" ht="16" customHeight="1" x14ac:dyDescent="0.2">
      <c r="A125" s="434">
        <v>110</v>
      </c>
      <c r="B125" s="435" t="s">
        <v>209</v>
      </c>
      <c r="C125" s="435" t="s">
        <v>101</v>
      </c>
      <c r="D125" s="435" t="s">
        <v>149</v>
      </c>
      <c r="E125" s="435" t="s">
        <v>40</v>
      </c>
      <c r="J125" s="436"/>
    </row>
    <row r="126" spans="1:10" ht="16" customHeight="1" x14ac:dyDescent="0.2">
      <c r="A126" s="434">
        <v>111</v>
      </c>
      <c r="B126" s="435" t="s">
        <v>255</v>
      </c>
      <c r="C126" s="435" t="s">
        <v>127</v>
      </c>
      <c r="D126" s="435" t="s">
        <v>127</v>
      </c>
      <c r="E126" s="435" t="s">
        <v>48</v>
      </c>
      <c r="J126" s="436"/>
    </row>
    <row r="127" spans="1:10" ht="16" customHeight="1" x14ac:dyDescent="0.2">
      <c r="A127" s="434">
        <v>112</v>
      </c>
      <c r="B127" s="435" t="s">
        <v>513</v>
      </c>
      <c r="C127" s="435" t="s">
        <v>140</v>
      </c>
      <c r="D127" s="435" t="s">
        <v>512</v>
      </c>
      <c r="E127" s="435" t="s">
        <v>49</v>
      </c>
      <c r="J127" s="436"/>
    </row>
    <row r="128" spans="1:10" ht="16" customHeight="1" x14ac:dyDescent="0.2">
      <c r="A128" s="434">
        <v>113</v>
      </c>
      <c r="B128" s="435" t="s">
        <v>282</v>
      </c>
      <c r="C128" s="435" t="s">
        <v>140</v>
      </c>
      <c r="D128" s="435" t="s">
        <v>195</v>
      </c>
      <c r="E128" s="435" t="s">
        <v>49</v>
      </c>
      <c r="J128" s="436"/>
    </row>
    <row r="129" spans="1:10" ht="16" customHeight="1" x14ac:dyDescent="0.2">
      <c r="A129" s="434">
        <v>114</v>
      </c>
      <c r="B129" s="435" t="s">
        <v>494</v>
      </c>
      <c r="C129" s="435" t="s">
        <v>496</v>
      </c>
      <c r="D129" s="435" t="s">
        <v>495</v>
      </c>
      <c r="E129" s="435" t="s">
        <v>40</v>
      </c>
      <c r="J129" s="436"/>
    </row>
    <row r="130" spans="1:10" ht="16" customHeight="1" x14ac:dyDescent="0.2">
      <c r="A130" s="434">
        <v>115</v>
      </c>
      <c r="B130" s="452" t="s">
        <v>533</v>
      </c>
      <c r="C130" s="452" t="s">
        <v>531</v>
      </c>
      <c r="D130" s="452" t="s">
        <v>532</v>
      </c>
      <c r="E130" s="452" t="s">
        <v>48</v>
      </c>
      <c r="J130" s="436"/>
    </row>
    <row r="131" spans="1:10" ht="16" customHeight="1" x14ac:dyDescent="0.2">
      <c r="A131" s="434">
        <v>116</v>
      </c>
      <c r="B131" s="452" t="s">
        <v>534</v>
      </c>
      <c r="C131" s="452" t="s">
        <v>531</v>
      </c>
      <c r="D131" s="452" t="s">
        <v>532</v>
      </c>
      <c r="E131" s="452" t="s">
        <v>48</v>
      </c>
      <c r="J131" s="436"/>
    </row>
    <row r="132" spans="1:10" ht="16" customHeight="1" x14ac:dyDescent="0.2">
      <c r="A132" s="434">
        <v>117</v>
      </c>
      <c r="B132" s="452" t="s">
        <v>535</v>
      </c>
      <c r="C132" s="452" t="s">
        <v>531</v>
      </c>
      <c r="D132" s="452" t="s">
        <v>532</v>
      </c>
      <c r="E132" s="452" t="s">
        <v>48</v>
      </c>
      <c r="J132" s="436"/>
    </row>
    <row r="133" spans="1:10" ht="16" customHeight="1" x14ac:dyDescent="0.2">
      <c r="A133" s="434">
        <v>118</v>
      </c>
      <c r="B133" s="452" t="s">
        <v>536</v>
      </c>
      <c r="C133" s="452" t="s">
        <v>531</v>
      </c>
      <c r="D133" s="452" t="s">
        <v>532</v>
      </c>
      <c r="E133" s="452" t="s">
        <v>48</v>
      </c>
      <c r="J133" s="436"/>
    </row>
    <row r="134" spans="1:10" ht="16" customHeight="1" x14ac:dyDescent="0.2">
      <c r="A134" s="434">
        <v>119</v>
      </c>
      <c r="B134" s="435" t="s">
        <v>233</v>
      </c>
      <c r="C134" s="435" t="s">
        <v>108</v>
      </c>
      <c r="D134" s="435" t="s">
        <v>163</v>
      </c>
      <c r="E134" s="435" t="s">
        <v>43</v>
      </c>
      <c r="J134" s="436"/>
    </row>
    <row r="135" spans="1:10" ht="16" customHeight="1" x14ac:dyDescent="0.2">
      <c r="A135" s="434">
        <v>120</v>
      </c>
      <c r="B135" s="435" t="s">
        <v>234</v>
      </c>
      <c r="C135" s="435" t="s">
        <v>108</v>
      </c>
      <c r="D135" s="435" t="s">
        <v>163</v>
      </c>
      <c r="E135" s="435" t="s">
        <v>43</v>
      </c>
      <c r="J135" s="436"/>
    </row>
    <row r="136" spans="1:10" ht="16" x14ac:dyDescent="0.2">
      <c r="A136" s="437">
        <v>121</v>
      </c>
      <c r="B136" s="453" t="s">
        <v>238</v>
      </c>
      <c r="C136" s="453" t="s">
        <v>112</v>
      </c>
      <c r="D136" s="453" t="s">
        <v>166</v>
      </c>
      <c r="E136" s="453" t="s">
        <v>44</v>
      </c>
      <c r="J136" s="436"/>
    </row>
    <row r="137" spans="1:10" ht="16" x14ac:dyDescent="0.2">
      <c r="A137" s="437">
        <v>122</v>
      </c>
      <c r="B137" s="453" t="s">
        <v>508</v>
      </c>
      <c r="C137" s="453" t="s">
        <v>509</v>
      </c>
      <c r="D137" s="453" t="s">
        <v>510</v>
      </c>
      <c r="E137" s="453" t="s">
        <v>47</v>
      </c>
      <c r="J137" s="436"/>
    </row>
    <row r="138" spans="1:10" ht="16" x14ac:dyDescent="0.2">
      <c r="A138" s="437">
        <v>123</v>
      </c>
      <c r="B138" s="453" t="s">
        <v>248</v>
      </c>
      <c r="C138" s="453" t="s">
        <v>119</v>
      </c>
      <c r="D138" s="453" t="s">
        <v>175</v>
      </c>
      <c r="E138" s="453" t="s">
        <v>47</v>
      </c>
      <c r="J138" s="436"/>
    </row>
    <row r="139" spans="1:10" ht="16" x14ac:dyDescent="0.2">
      <c r="A139" s="437">
        <v>124</v>
      </c>
      <c r="B139" s="453" t="s">
        <v>257</v>
      </c>
      <c r="C139" s="453" t="s">
        <v>128</v>
      </c>
      <c r="D139" s="453" t="s">
        <v>184</v>
      </c>
      <c r="E139" s="453" t="s">
        <v>48</v>
      </c>
      <c r="J139" s="436"/>
    </row>
    <row r="140" spans="1:10" ht="16" x14ac:dyDescent="0.2">
      <c r="A140" s="437">
        <v>125</v>
      </c>
      <c r="B140" s="453" t="s">
        <v>256</v>
      </c>
      <c r="C140" s="453" t="s">
        <v>128</v>
      </c>
      <c r="D140" s="453" t="s">
        <v>183</v>
      </c>
      <c r="E140" s="453" t="s">
        <v>48</v>
      </c>
      <c r="J140" s="436"/>
    </row>
    <row r="141" spans="1:10" x14ac:dyDescent="0.2">
      <c r="J141" s="436"/>
    </row>
    <row r="142" spans="1:10" x14ac:dyDescent="0.2">
      <c r="J142" s="436"/>
    </row>
    <row r="143" spans="1:10" x14ac:dyDescent="0.2">
      <c r="J143" s="436"/>
    </row>
    <row r="144" spans="1:10" x14ac:dyDescent="0.2">
      <c r="A144" s="436"/>
      <c r="B144" s="436"/>
      <c r="C144" s="436"/>
      <c r="D144" s="436"/>
      <c r="E144" s="436"/>
      <c r="J144" s="436"/>
    </row>
    <row r="145" spans="1:5" x14ac:dyDescent="0.2">
      <c r="A145" s="436"/>
      <c r="B145" s="436"/>
      <c r="C145" s="436"/>
      <c r="D145" s="436"/>
      <c r="E145" s="436"/>
    </row>
    <row r="146" spans="1:5" x14ac:dyDescent="0.2">
      <c r="A146" s="436"/>
      <c r="B146" s="436"/>
      <c r="C146" s="436"/>
      <c r="D146" s="436"/>
      <c r="E146" s="436"/>
    </row>
    <row r="147" spans="1:5" x14ac:dyDescent="0.2">
      <c r="A147" s="436"/>
      <c r="B147" s="436"/>
      <c r="C147" s="436"/>
      <c r="D147" s="436"/>
      <c r="E147" s="436"/>
    </row>
    <row r="148" spans="1:5" x14ac:dyDescent="0.2">
      <c r="A148" s="441"/>
      <c r="B148" s="441"/>
      <c r="C148" s="441"/>
      <c r="D148" s="441"/>
      <c r="E148" s="441"/>
    </row>
    <row r="149" spans="1:5" x14ac:dyDescent="0.2">
      <c r="A149" s="441"/>
      <c r="B149" s="444"/>
      <c r="C149" s="441"/>
      <c r="D149" s="441"/>
      <c r="E149" s="441"/>
    </row>
    <row r="150" spans="1:5" x14ac:dyDescent="0.2">
      <c r="A150" s="441"/>
      <c r="B150" s="441"/>
      <c r="C150" s="441"/>
      <c r="D150" s="441"/>
      <c r="E150" s="441"/>
    </row>
    <row r="151" spans="1:5" x14ac:dyDescent="0.2">
      <c r="A151" s="441"/>
      <c r="B151" s="441"/>
      <c r="C151" s="441"/>
      <c r="D151" s="441"/>
      <c r="E151" s="441"/>
    </row>
    <row r="152" spans="1:5" x14ac:dyDescent="0.2">
      <c r="A152" s="436"/>
      <c r="B152" s="436"/>
      <c r="C152" s="436"/>
      <c r="D152" s="436"/>
      <c r="E152" s="436"/>
    </row>
    <row r="153" spans="1:5" x14ac:dyDescent="0.2">
      <c r="A153" s="436"/>
      <c r="B153" s="436"/>
      <c r="C153" s="436"/>
      <c r="D153" s="436"/>
      <c r="E153" s="436"/>
    </row>
    <row r="154" spans="1:5" x14ac:dyDescent="0.2">
      <c r="A154" s="441"/>
      <c r="B154" s="441"/>
      <c r="C154" s="441"/>
      <c r="D154" s="441"/>
      <c r="E154" s="441"/>
    </row>
    <row r="155" spans="1:5" x14ac:dyDescent="0.2">
      <c r="A155" s="441"/>
      <c r="B155" s="444"/>
      <c r="C155" s="441"/>
      <c r="D155" s="441"/>
      <c r="E155" s="441"/>
    </row>
    <row r="156" spans="1:5" x14ac:dyDescent="0.2">
      <c r="A156" s="441"/>
      <c r="B156" s="441"/>
      <c r="C156" s="441"/>
      <c r="D156" s="441"/>
      <c r="E156" s="441"/>
    </row>
    <row r="157" spans="1:5" x14ac:dyDescent="0.2">
      <c r="A157" s="436"/>
      <c r="B157" s="436"/>
      <c r="C157" s="436"/>
      <c r="D157" s="436"/>
      <c r="E157" s="436"/>
    </row>
    <row r="158" spans="1:5" x14ac:dyDescent="0.2">
      <c r="A158" s="436"/>
      <c r="B158" s="436"/>
      <c r="C158" s="436"/>
      <c r="D158" s="436"/>
      <c r="E158" s="436"/>
    </row>
    <row r="159" spans="1:5" x14ac:dyDescent="0.2">
      <c r="A159" s="441"/>
      <c r="B159" s="441"/>
      <c r="C159" s="441"/>
      <c r="D159" s="441"/>
      <c r="E159" s="441"/>
    </row>
    <row r="160" spans="1:5" x14ac:dyDescent="0.2">
      <c r="A160" s="441"/>
      <c r="B160" s="444"/>
      <c r="C160" s="441"/>
      <c r="D160" s="441"/>
      <c r="E160" s="441"/>
    </row>
    <row r="161" spans="1:5" x14ac:dyDescent="0.2">
      <c r="A161" s="441"/>
      <c r="B161" s="441"/>
      <c r="C161" s="441"/>
      <c r="D161" s="441"/>
      <c r="E161" s="441"/>
    </row>
    <row r="162" spans="1:5" x14ac:dyDescent="0.2">
      <c r="A162" s="441"/>
      <c r="B162" s="441"/>
      <c r="C162" s="441"/>
      <c r="D162" s="441"/>
      <c r="E162" s="441"/>
    </row>
    <row r="163" spans="1:5" x14ac:dyDescent="0.2">
      <c r="A163" s="441"/>
      <c r="B163" s="450"/>
      <c r="C163" s="450"/>
      <c r="D163" s="441"/>
      <c r="E163" s="441"/>
    </row>
    <row r="164" spans="1:5" x14ac:dyDescent="0.2">
      <c r="A164" s="441"/>
      <c r="B164" s="450"/>
      <c r="C164" s="450"/>
      <c r="D164" s="441"/>
      <c r="E164" s="441"/>
    </row>
  </sheetData>
  <sheetProtection selectLockedCells="1"/>
  <sortState xmlns:xlrd2="http://schemas.microsoft.com/office/spreadsheetml/2017/richdata2" ref="B17:E140">
    <sortCondition ref="C17:C140"/>
  </sortState>
  <mergeCells count="4">
    <mergeCell ref="R19:S19"/>
    <mergeCell ref="I7:J7"/>
    <mergeCell ref="I9:J9"/>
    <mergeCell ref="I8:K8"/>
  </mergeCells>
  <pageMargins left="0.7" right="0.7" top="0.75" bottom="0.75" header="0.3" footer="0.3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10</xdr:col>
                    <xdr:colOff>76200</xdr:colOff>
                    <xdr:row>6</xdr:row>
                    <xdr:rowOff>63500</xdr:rowOff>
                  </from>
                  <to>
                    <xdr:col>10</xdr:col>
                    <xdr:colOff>1130300</xdr:colOff>
                    <xdr:row>6</xdr:row>
                    <xdr:rowOff>381000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18</vt:i4>
      </vt:variant>
    </vt:vector>
  </HeadingPairs>
  <TitlesOfParts>
    <vt:vector size="24" baseType="lpstr">
      <vt:lpstr>Fiche Récapitulative</vt:lpstr>
      <vt:lpstr>Fiche de Renseignements</vt:lpstr>
      <vt:lpstr>Compte Rendu Financier</vt:lpstr>
      <vt:lpstr>Prévisions budgétaires</vt:lpstr>
      <vt:lpstr>Import</vt:lpstr>
      <vt:lpstr>Source</vt:lpstr>
      <vt:lpstr>Afrique_Sud</vt:lpstr>
      <vt:lpstr>Algerie</vt:lpstr>
      <vt:lpstr>Benin</vt:lpstr>
      <vt:lpstr>Burkina</vt:lpstr>
      <vt:lpstr>Cameroun</vt:lpstr>
      <vt:lpstr>Canada</vt:lpstr>
      <vt:lpstr>cote_Ivoire</vt:lpstr>
      <vt:lpstr>Espagne</vt:lpstr>
      <vt:lpstr>ListePays</vt:lpstr>
      <vt:lpstr>Maroc</vt:lpstr>
      <vt:lpstr>Pays</vt:lpstr>
      <vt:lpstr>UK</vt:lpstr>
      <vt:lpstr>USA</vt:lpstr>
      <vt:lpstr>Vietnam</vt:lpstr>
      <vt:lpstr>'Compte Rendu Financier'!Zone_d_impression</vt:lpstr>
      <vt:lpstr>'Fiche de Renseignements'!Zone_d_impression</vt:lpstr>
      <vt:lpstr>'Fiche Récapitulative'!Zone_d_impression</vt:lpstr>
      <vt:lpstr>'Prévisions budgétaires'!Zone_d_impression</vt:lpstr>
    </vt:vector>
  </TitlesOfParts>
  <Company>M.A.E.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OLES Demande de Subvention</dc:title>
  <dc:creator>MEAE</dc:creator>
  <cp:lastModifiedBy>Microsoft Office User</cp:lastModifiedBy>
  <cp:lastPrinted>2017-10-26T12:40:23Z</cp:lastPrinted>
  <dcterms:created xsi:type="dcterms:W3CDTF">2009-10-07T10:29:40Z</dcterms:created>
  <dcterms:modified xsi:type="dcterms:W3CDTF">2021-03-31T08:39:21Z</dcterms:modified>
</cp:coreProperties>
</file>